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Краси публикуване ФСО\Отчет СЕС\"/>
    </mc:Choice>
  </mc:AlternateContent>
  <bookViews>
    <workbookView xWindow="0" yWindow="0" windowWidth="23016" windowHeight="9168"/>
  </bookViews>
  <sheets>
    <sheet name="OTCHET-agregirani pokazateli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E114" i="1"/>
  <c r="E110" i="1"/>
  <c r="J107" i="1"/>
  <c r="H107" i="1"/>
  <c r="G107" i="1"/>
  <c r="B107" i="1"/>
  <c r="J96" i="1"/>
  <c r="I96" i="1"/>
  <c r="H96" i="1"/>
  <c r="G96" i="1"/>
  <c r="F96" i="1" s="1"/>
  <c r="E96" i="1"/>
  <c r="J95" i="1"/>
  <c r="I95" i="1"/>
  <c r="H95" i="1"/>
  <c r="G95" i="1"/>
  <c r="F95" i="1" s="1"/>
  <c r="E95" i="1"/>
  <c r="J94" i="1"/>
  <c r="I94" i="1"/>
  <c r="H94" i="1"/>
  <c r="G94" i="1"/>
  <c r="F94" i="1" s="1"/>
  <c r="E94" i="1"/>
  <c r="J93" i="1"/>
  <c r="I93" i="1"/>
  <c r="H93" i="1"/>
  <c r="G93" i="1"/>
  <c r="F93" i="1" s="1"/>
  <c r="E93" i="1"/>
  <c r="J92" i="1"/>
  <c r="I92" i="1"/>
  <c r="H92" i="1"/>
  <c r="G92" i="1"/>
  <c r="F92" i="1" s="1"/>
  <c r="E92" i="1"/>
  <c r="J91" i="1"/>
  <c r="I91" i="1"/>
  <c r="H91" i="1"/>
  <c r="G91" i="1"/>
  <c r="F91" i="1" s="1"/>
  <c r="E91" i="1"/>
  <c r="J90" i="1"/>
  <c r="I90" i="1"/>
  <c r="H90" i="1"/>
  <c r="G90" i="1"/>
  <c r="F90" i="1" s="1"/>
  <c r="E90" i="1"/>
  <c r="J89" i="1"/>
  <c r="I89" i="1"/>
  <c r="H89" i="1"/>
  <c r="G89" i="1"/>
  <c r="F89" i="1" s="1"/>
  <c r="E89" i="1"/>
  <c r="J88" i="1"/>
  <c r="I88" i="1"/>
  <c r="I86" i="1" s="1"/>
  <c r="H88" i="1"/>
  <c r="G88" i="1"/>
  <c r="F88" i="1" s="1"/>
  <c r="E88" i="1"/>
  <c r="E86" i="1" s="1"/>
  <c r="J87" i="1"/>
  <c r="I87" i="1"/>
  <c r="H87" i="1"/>
  <c r="G87" i="1"/>
  <c r="F87" i="1" s="1"/>
  <c r="F86" i="1" s="1"/>
  <c r="E87" i="1"/>
  <c r="M86" i="1"/>
  <c r="L86" i="1"/>
  <c r="K86" i="1"/>
  <c r="J86" i="1"/>
  <c r="H86" i="1"/>
  <c r="J85" i="1"/>
  <c r="I85" i="1"/>
  <c r="H85" i="1"/>
  <c r="G85" i="1"/>
  <c r="F85" i="1"/>
  <c r="E85" i="1"/>
  <c r="J84" i="1"/>
  <c r="I84" i="1"/>
  <c r="H84" i="1"/>
  <c r="F84" i="1" s="1"/>
  <c r="G84" i="1"/>
  <c r="E84" i="1"/>
  <c r="J83" i="1"/>
  <c r="J77" i="1" s="1"/>
  <c r="I83" i="1"/>
  <c r="H83" i="1"/>
  <c r="G83" i="1"/>
  <c r="F83" i="1"/>
  <c r="E83" i="1"/>
  <c r="J82" i="1"/>
  <c r="I82" i="1"/>
  <c r="H82" i="1"/>
  <c r="F82" i="1" s="1"/>
  <c r="G82" i="1"/>
  <c r="E82" i="1"/>
  <c r="F81" i="1"/>
  <c r="J80" i="1"/>
  <c r="I80" i="1"/>
  <c r="H80" i="1"/>
  <c r="G80" i="1"/>
  <c r="F80" i="1" s="1"/>
  <c r="E80" i="1"/>
  <c r="J79" i="1"/>
  <c r="I79" i="1"/>
  <c r="I77" i="1" s="1"/>
  <c r="H79" i="1"/>
  <c r="G79" i="1"/>
  <c r="F79" i="1" s="1"/>
  <c r="E79" i="1"/>
  <c r="E77" i="1" s="1"/>
  <c r="J78" i="1"/>
  <c r="I78" i="1"/>
  <c r="H78" i="1"/>
  <c r="G78" i="1"/>
  <c r="F78" i="1" s="1"/>
  <c r="E78" i="1"/>
  <c r="M77" i="1"/>
  <c r="L77" i="1"/>
  <c r="K77" i="1"/>
  <c r="H77" i="1"/>
  <c r="M76" i="1"/>
  <c r="L76" i="1"/>
  <c r="K76" i="1"/>
  <c r="J76" i="1"/>
  <c r="I76" i="1"/>
  <c r="F76" i="1" s="1"/>
  <c r="H76" i="1"/>
  <c r="G76" i="1"/>
  <c r="E76" i="1"/>
  <c r="M75" i="1"/>
  <c r="L75" i="1"/>
  <c r="K75" i="1"/>
  <c r="J75" i="1"/>
  <c r="I75" i="1"/>
  <c r="H75" i="1"/>
  <c r="G75" i="1"/>
  <c r="F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F73" i="1" s="1"/>
  <c r="G73" i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J68" i="1" s="1"/>
  <c r="I71" i="1"/>
  <c r="H71" i="1"/>
  <c r="G71" i="1"/>
  <c r="F71" i="1"/>
  <c r="E71" i="1"/>
  <c r="M70" i="1"/>
  <c r="L70" i="1"/>
  <c r="K70" i="1"/>
  <c r="J70" i="1"/>
  <c r="I70" i="1"/>
  <c r="H70" i="1"/>
  <c r="G70" i="1"/>
  <c r="F70" i="1" s="1"/>
  <c r="E70" i="1"/>
  <c r="M69" i="1"/>
  <c r="L69" i="1"/>
  <c r="L68" i="1" s="1"/>
  <c r="L66" i="1" s="1"/>
  <c r="K69" i="1"/>
  <c r="J69" i="1"/>
  <c r="I69" i="1"/>
  <c r="H69" i="1"/>
  <c r="H68" i="1" s="1"/>
  <c r="H66" i="1" s="1"/>
  <c r="G69" i="1"/>
  <c r="E69" i="1"/>
  <c r="M68" i="1"/>
  <c r="M66" i="1" s="1"/>
  <c r="K68" i="1"/>
  <c r="I68" i="1"/>
  <c r="E68" i="1"/>
  <c r="F67" i="1"/>
  <c r="K66" i="1"/>
  <c r="J63" i="1"/>
  <c r="I63" i="1"/>
  <c r="H63" i="1"/>
  <c r="F63" i="1" s="1"/>
  <c r="G63" i="1"/>
  <c r="E63" i="1"/>
  <c r="J62" i="1"/>
  <c r="J56" i="1" s="1"/>
  <c r="I62" i="1"/>
  <c r="H62" i="1"/>
  <c r="G62" i="1"/>
  <c r="E62" i="1"/>
  <c r="F61" i="1"/>
  <c r="J60" i="1"/>
  <c r="I60" i="1"/>
  <c r="H60" i="1"/>
  <c r="G60" i="1"/>
  <c r="F60" i="1" s="1"/>
  <c r="E60" i="1"/>
  <c r="J59" i="1"/>
  <c r="I59" i="1"/>
  <c r="H59" i="1"/>
  <c r="G59" i="1"/>
  <c r="F59" i="1" s="1"/>
  <c r="E59" i="1"/>
  <c r="J58" i="1"/>
  <c r="I58" i="1"/>
  <c r="I56" i="1" s="1"/>
  <c r="H58" i="1"/>
  <c r="G58" i="1"/>
  <c r="F58" i="1" s="1"/>
  <c r="E58" i="1"/>
  <c r="E56" i="1" s="1"/>
  <c r="J57" i="1"/>
  <c r="I57" i="1"/>
  <c r="H57" i="1"/>
  <c r="G57" i="1"/>
  <c r="F57" i="1" s="1"/>
  <c r="E57" i="1"/>
  <c r="M56" i="1"/>
  <c r="L56" i="1"/>
  <c r="K56" i="1"/>
  <c r="H56" i="1"/>
  <c r="J55" i="1"/>
  <c r="I55" i="1"/>
  <c r="H55" i="1"/>
  <c r="G55" i="1"/>
  <c r="F55" i="1"/>
  <c r="E55" i="1"/>
  <c r="J54" i="1"/>
  <c r="I54" i="1"/>
  <c r="H54" i="1"/>
  <c r="F54" i="1" s="1"/>
  <c r="G54" i="1"/>
  <c r="E54" i="1"/>
  <c r="J53" i="1"/>
  <c r="I53" i="1"/>
  <c r="H53" i="1"/>
  <c r="G53" i="1"/>
  <c r="F53" i="1"/>
  <c r="E53" i="1"/>
  <c r="J52" i="1"/>
  <c r="I52" i="1"/>
  <c r="H52" i="1"/>
  <c r="F52" i="1" s="1"/>
  <c r="G52" i="1"/>
  <c r="E52" i="1"/>
  <c r="J51" i="1"/>
  <c r="I51" i="1"/>
  <c r="H51" i="1"/>
  <c r="G51" i="1"/>
  <c r="F51" i="1"/>
  <c r="E51" i="1"/>
  <c r="J50" i="1"/>
  <c r="I50" i="1"/>
  <c r="H50" i="1"/>
  <c r="F50" i="1" s="1"/>
  <c r="G50" i="1"/>
  <c r="E50" i="1"/>
  <c r="J49" i="1"/>
  <c r="F49" i="1" s="1"/>
  <c r="I49" i="1"/>
  <c r="H49" i="1"/>
  <c r="G49" i="1"/>
  <c r="E49" i="1"/>
  <c r="J48" i="1"/>
  <c r="I48" i="1"/>
  <c r="H48" i="1"/>
  <c r="G48" i="1"/>
  <c r="F48" i="1" s="1"/>
  <c r="E48" i="1"/>
  <c r="J47" i="1"/>
  <c r="I47" i="1"/>
  <c r="H47" i="1"/>
  <c r="G47" i="1"/>
  <c r="F47" i="1"/>
  <c r="E47" i="1"/>
  <c r="J46" i="1"/>
  <c r="I46" i="1"/>
  <c r="H46" i="1"/>
  <c r="F46" i="1" s="1"/>
  <c r="G46" i="1"/>
  <c r="E46" i="1"/>
  <c r="J45" i="1"/>
  <c r="F45" i="1" s="1"/>
  <c r="I45" i="1"/>
  <c r="H45" i="1"/>
  <c r="G45" i="1"/>
  <c r="E45" i="1"/>
  <c r="J44" i="1"/>
  <c r="I44" i="1"/>
  <c r="H44" i="1"/>
  <c r="G44" i="1"/>
  <c r="F44" i="1" s="1"/>
  <c r="E44" i="1"/>
  <c r="J43" i="1"/>
  <c r="I43" i="1"/>
  <c r="H43" i="1"/>
  <c r="G43" i="1"/>
  <c r="F43" i="1"/>
  <c r="E43" i="1"/>
  <c r="J42" i="1"/>
  <c r="I42" i="1"/>
  <c r="H42" i="1"/>
  <c r="F42" i="1" s="1"/>
  <c r="G42" i="1"/>
  <c r="E42" i="1"/>
  <c r="J41" i="1"/>
  <c r="I41" i="1"/>
  <c r="H41" i="1"/>
  <c r="G41" i="1"/>
  <c r="F41" i="1"/>
  <c r="E41" i="1"/>
  <c r="J40" i="1"/>
  <c r="I40" i="1"/>
  <c r="H40" i="1"/>
  <c r="H39" i="1" s="1"/>
  <c r="H38" i="1" s="1"/>
  <c r="G40" i="1"/>
  <c r="F40" i="1" s="1"/>
  <c r="F39" i="1" s="1"/>
  <c r="F38" i="1" s="1"/>
  <c r="E40" i="1"/>
  <c r="J39" i="1"/>
  <c r="J38" i="1" s="1"/>
  <c r="I39" i="1"/>
  <c r="G39" i="1"/>
  <c r="E39" i="1"/>
  <c r="M38" i="1"/>
  <c r="L38" i="1"/>
  <c r="K38" i="1"/>
  <c r="I38" i="1"/>
  <c r="G38" i="1"/>
  <c r="E38" i="1"/>
  <c r="J37" i="1"/>
  <c r="I37" i="1"/>
  <c r="H37" i="1"/>
  <c r="G37" i="1"/>
  <c r="F37" i="1" s="1"/>
  <c r="E37" i="1"/>
  <c r="J36" i="1"/>
  <c r="I36" i="1"/>
  <c r="H36" i="1"/>
  <c r="G36" i="1"/>
  <c r="F36" i="1" s="1"/>
  <c r="E36" i="1"/>
  <c r="F35" i="1"/>
  <c r="F34" i="1"/>
  <c r="J33" i="1"/>
  <c r="I33" i="1"/>
  <c r="H33" i="1"/>
  <c r="G33" i="1"/>
  <c r="F33" i="1" s="1"/>
  <c r="E33" i="1"/>
  <c r="J32" i="1"/>
  <c r="I32" i="1"/>
  <c r="H32" i="1"/>
  <c r="G32" i="1"/>
  <c r="F32" i="1" s="1"/>
  <c r="E32" i="1"/>
  <c r="J31" i="1"/>
  <c r="I31" i="1"/>
  <c r="H31" i="1"/>
  <c r="G31" i="1"/>
  <c r="F31" i="1" s="1"/>
  <c r="E31" i="1"/>
  <c r="J30" i="1"/>
  <c r="I30" i="1"/>
  <c r="H30" i="1"/>
  <c r="G30" i="1"/>
  <c r="F30" i="1" s="1"/>
  <c r="E30" i="1"/>
  <c r="J29" i="1"/>
  <c r="I29" i="1"/>
  <c r="H29" i="1"/>
  <c r="G29" i="1"/>
  <c r="F29" i="1" s="1"/>
  <c r="E29" i="1"/>
  <c r="J28" i="1"/>
  <c r="I28" i="1"/>
  <c r="H28" i="1"/>
  <c r="G28" i="1"/>
  <c r="F28" i="1" s="1"/>
  <c r="E28" i="1"/>
  <c r="J27" i="1"/>
  <c r="I27" i="1"/>
  <c r="H27" i="1"/>
  <c r="G27" i="1"/>
  <c r="F27" i="1" s="1"/>
  <c r="E27" i="1"/>
  <c r="J26" i="1"/>
  <c r="I26" i="1"/>
  <c r="I25" i="1" s="1"/>
  <c r="H26" i="1"/>
  <c r="G26" i="1"/>
  <c r="E26" i="1"/>
  <c r="E25" i="1" s="1"/>
  <c r="M25" i="1"/>
  <c r="L25" i="1"/>
  <c r="K25" i="1"/>
  <c r="J25" i="1"/>
  <c r="H25" i="1"/>
  <c r="F24" i="1"/>
  <c r="J23" i="1"/>
  <c r="I23" i="1"/>
  <c r="H23" i="1"/>
  <c r="G23" i="1"/>
  <c r="F23" i="1" s="1"/>
  <c r="E23" i="1"/>
  <c r="E22" i="1" s="1"/>
  <c r="E64" i="1" s="1"/>
  <c r="M22" i="1"/>
  <c r="M64" i="1" s="1"/>
  <c r="M65" i="1" s="1"/>
  <c r="L22" i="1"/>
  <c r="L64" i="1" s="1"/>
  <c r="L65" i="1" s="1"/>
  <c r="K22" i="1"/>
  <c r="K64" i="1" s="1"/>
  <c r="K65" i="1" s="1"/>
  <c r="J22" i="1"/>
  <c r="J64" i="1" s="1"/>
  <c r="H22" i="1"/>
  <c r="H64" i="1" s="1"/>
  <c r="F15" i="1"/>
  <c r="E15" i="1"/>
  <c r="F13" i="1"/>
  <c r="E13" i="1"/>
  <c r="B13" i="1"/>
  <c r="I11" i="1"/>
  <c r="H11" i="1"/>
  <c r="F11" i="1"/>
  <c r="B11" i="1"/>
  <c r="B8" i="1"/>
  <c r="H105" i="1" l="1"/>
  <c r="H65" i="1"/>
  <c r="I22" i="1"/>
  <c r="I64" i="1" s="1"/>
  <c r="F77" i="1"/>
  <c r="J105" i="1"/>
  <c r="E66" i="1"/>
  <c r="E105" i="1" s="1"/>
  <c r="I66" i="1"/>
  <c r="J66" i="1"/>
  <c r="J65" i="1" s="1"/>
  <c r="F62" i="1"/>
  <c r="F56" i="1" s="1"/>
  <c r="G25" i="1"/>
  <c r="G22" i="1" s="1"/>
  <c r="F26" i="1"/>
  <c r="F25" i="1" s="1"/>
  <c r="F22" i="1" s="1"/>
  <c r="G68" i="1"/>
  <c r="F69" i="1"/>
  <c r="F68" i="1" s="1"/>
  <c r="F66" i="1" s="1"/>
  <c r="G56" i="1"/>
  <c r="G77" i="1"/>
  <c r="G86" i="1"/>
  <c r="F64" i="1" l="1"/>
  <c r="G66" i="1"/>
  <c r="E65" i="1"/>
  <c r="G64" i="1"/>
  <c r="I105" i="1"/>
  <c r="I65" i="1"/>
  <c r="F105" i="1" l="1"/>
  <c r="F65" i="1"/>
  <c r="B65" i="1" s="1"/>
  <c r="G65" i="1"/>
  <c r="G105" i="1"/>
  <c r="B10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<sst xmlns="http://schemas.openxmlformats.org/spreadsheetml/2006/main" count="247" uniqueCount="175">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</sst>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72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72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Normal 2" xfId="2"/>
    <cellStyle name="Normal_B3_2013" xfId="3"/>
    <cellStyle name="Normal_BIN 7301,7311 and 6301" xfId="4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42;&#1090;&#1086;&#1088;&#1086;%20&#1090;&#1088;&#1080;&#1084;&#1077;&#1089;&#1077;&#1095;&#1080;&#1077;%202024%20&#1075;/14_RIOSV-Smolyan_B3_2024_02_PRB_DM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F9">
            <v>45473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97</v>
          </cell>
          <cell r="F15" t="str">
            <v>СЕС - ДМП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276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276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8">
          <cell r="G428">
            <v>0</v>
          </cell>
          <cell r="J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>
            <v>45477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23" zoomScale="75" zoomScaleNormal="75" workbookViewId="0">
      <selection activeCell="F13" sqref="F13"/>
    </sheetView>
  </sheetViews>
  <sheetFormatPr defaultColWidth="9.109375" defaultRowHeight="13.2"/>
  <cols>
    <col min="1" max="1" width="3.88671875" style="1" hidden="1" customWidth="1"/>
    <col min="2" max="2" width="81.6640625" style="6" customWidth="1"/>
    <col min="3" max="3" width="3.33203125" style="6" hidden="1" customWidth="1"/>
    <col min="4" max="4" width="4.109375" style="6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6" customWidth="1"/>
    <col min="15" max="15" width="55.5546875" style="1" customWidth="1"/>
    <col min="16" max="16" width="13.6640625" style="6" hidden="1" customWidth="1"/>
    <col min="17" max="17" width="5.6640625" style="6" customWidth="1"/>
    <col min="18" max="18" width="14.44140625" style="7" customWidth="1"/>
    <col min="19" max="19" width="13.44140625" style="7" customWidth="1"/>
    <col min="20" max="21" width="11.109375" style="7" customWidth="1"/>
    <col min="22" max="22" width="16.33203125" style="7" hidden="1" customWidth="1"/>
    <col min="23" max="23" width="15" style="7" hidden="1" customWidth="1"/>
    <col min="24" max="24" width="15" style="8" customWidth="1"/>
    <col min="25" max="25" width="15.6640625" style="7" hidden="1" customWidth="1"/>
    <col min="26" max="26" width="15.33203125" style="7" hidden="1" customWidth="1"/>
    <col min="27" max="16384" width="9.109375" style="7"/>
  </cols>
  <sheetData>
    <row r="1" spans="1:26" ht="17.399999999999999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6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6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399999999999999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>ОТЧЕТ ЗА КАСОВОТО ИЗПЪЛНЕНИЕ НА СМЕТКИТЕ ЗА СРЕДСТВАТА ОТ ЕВРОПЕЙСКИЯ СЪЮЗ - ДМП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7.399999999999999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2"/>
      <c r="D11" s="22"/>
      <c r="E11" s="23" t="s">
        <v>0</v>
      </c>
      <c r="F11" s="24">
        <f>[1]OTCHET!F9</f>
        <v>45473</v>
      </c>
      <c r="G11" s="25" t="s">
        <v>1</v>
      </c>
      <c r="H11" s="26">
        <f>+[1]OTCHET!H9</f>
        <v>614817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Министерство на околната среда и водите</v>
      </c>
      <c r="C13" s="33"/>
      <c r="D13" s="33"/>
      <c r="E13" s="38" t="str">
        <f>+[1]OTCHET!E12</f>
        <v>код по ЕБК:</v>
      </c>
      <c r="F13" s="39" t="str">
        <f>+[1]OTCHET!F12</f>
        <v>1900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+[1]OTCHET!E15</f>
        <v>97</v>
      </c>
      <c r="F15" s="45" t="str">
        <f>[1]OTCHET!F15</f>
        <v>СЕС - ДМП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2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6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2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6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8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0</v>
      </c>
      <c r="F22" s="110">
        <f t="shared" si="0"/>
        <v>0</v>
      </c>
      <c r="G22" s="111">
        <f t="shared" si="0"/>
        <v>0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2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</f>
        <v>0</v>
      </c>
      <c r="F23" s="119">
        <f t="shared" ref="F23:F88" si="1">+G23+H23+I23+J23</f>
        <v>0</v>
      </c>
      <c r="G23" s="120">
        <f>[1]OTCHET!G22+[1]OTCHET!G28+[1]OTCHET!G33+[1]OTCHET!G39+[1]OTCHET!G47+[1]OTCHET!G52+[1]OTCHET!G58+[1]OTCHET!G61+[1]OTCHET!G64+[1]OTCHET!G65+[1]OTCHET!G72+[1]OTCHET!G73</f>
        <v>0</v>
      </c>
      <c r="H23" s="121">
        <f>[1]OTCHET!H22+[1]OTCHET!H28+[1]OTCHET!H33+[1]OTCHET!H39+[1]OTCHET!H47+[1]OTCHET!H52+[1]OTCHET!H58+[1]OTCHET!H61+[1]OTCHET!H64+[1]OTCHET!H65+[1]OTCHET!H72+[1]OTCHET!H73</f>
        <v>0</v>
      </c>
      <c r="I23" s="121">
        <f>[1]OTCHET!I22+[1]OTCHET!I28+[1]OTCHET!I33+[1]OTCHET!I39+[1]OTCHET!I47+[1]OTCHET!I52+[1]OTCHET!I58+[1]OTCHET!I61+[1]OTCHET!I64+[1]OTCHET!I65+[1]OTCHET!I72+[1]OTCHET!I73</f>
        <v>0</v>
      </c>
      <c r="J23" s="122">
        <f>[1]OTCHET!J22+[1]OTCHET!J28+[1]OTCHET!J33+[1]OTCHET!J39+[1]OTCHET!J47+[1]OTCHET!J52+[1]OTCHET!J58+[1]OTCHET!J61+[1]OTCHET!J64+[1]OTCHET!J65+[1]OTCHET!J72+[1]OTCHET!J73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2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0</v>
      </c>
      <c r="F25" s="135">
        <f>+F26+F30+F31+F32+F33</f>
        <v>0</v>
      </c>
      <c r="G25" s="136">
        <f t="shared" ref="G25:M25" si="2">+G26+G30+G31+G32+G33</f>
        <v>0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6">
      <c r="A26" s="51">
        <v>25</v>
      </c>
      <c r="B26" s="140" t="s">
        <v>35</v>
      </c>
      <c r="C26" s="140" t="s">
        <v>36</v>
      </c>
      <c r="D26" s="140"/>
      <c r="E26" s="141">
        <f>[1]OTCHET!E74</f>
        <v>0</v>
      </c>
      <c r="F26" s="141">
        <f t="shared" si="1"/>
        <v>0</v>
      </c>
      <c r="G26" s="142">
        <f>[1]OTCHET!G74</f>
        <v>0</v>
      </c>
      <c r="H26" s="143">
        <f>[1]OTCHET!H74</f>
        <v>0</v>
      </c>
      <c r="I26" s="143">
        <f>[1]OTCHET!I74</f>
        <v>0</v>
      </c>
      <c r="J26" s="144">
        <f>[1]OTCHET!J74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6">
      <c r="A27" s="51">
        <v>26</v>
      </c>
      <c r="B27" s="146" t="s">
        <v>37</v>
      </c>
      <c r="C27" s="147" t="s">
        <v>38</v>
      </c>
      <c r="D27" s="146"/>
      <c r="E27" s="148">
        <f>[1]OTCHET!E75</f>
        <v>0</v>
      </c>
      <c r="F27" s="148">
        <f t="shared" si="1"/>
        <v>0</v>
      </c>
      <c r="G27" s="149">
        <f>[1]OTCHET!G75</f>
        <v>0</v>
      </c>
      <c r="H27" s="150">
        <f>[1]OTCHET!H75</f>
        <v>0</v>
      </c>
      <c r="I27" s="150">
        <f>[1]OTCHET!I75</f>
        <v>0</v>
      </c>
      <c r="J27" s="151">
        <f>[1]OTCHET!J75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6">
      <c r="A28" s="51">
        <v>30</v>
      </c>
      <c r="B28" s="154" t="s">
        <v>39</v>
      </c>
      <c r="C28" s="155" t="s">
        <v>40</v>
      </c>
      <c r="D28" s="154"/>
      <c r="E28" s="156">
        <f>[1]OTCHET!E77</f>
        <v>0</v>
      </c>
      <c r="F28" s="156">
        <f t="shared" si="1"/>
        <v>0</v>
      </c>
      <c r="G28" s="157">
        <f>[1]OTCHET!G77</f>
        <v>0</v>
      </c>
      <c r="H28" s="158">
        <f>[1]OTCHET!H77</f>
        <v>0</v>
      </c>
      <c r="I28" s="158">
        <f>[1]OTCHET!I77</f>
        <v>0</v>
      </c>
      <c r="J28" s="159">
        <f>[1]OTCHET!J77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6">
      <c r="A29" s="51">
        <v>35</v>
      </c>
      <c r="B29" s="162" t="s">
        <v>41</v>
      </c>
      <c r="C29" s="163" t="s">
        <v>42</v>
      </c>
      <c r="D29" s="162"/>
      <c r="E29" s="164">
        <f>+[1]OTCHET!E78+[1]OTCHET!E79</f>
        <v>0</v>
      </c>
      <c r="F29" s="164">
        <f t="shared" si="1"/>
        <v>0</v>
      </c>
      <c r="G29" s="165">
        <f>+[1]OTCHET!G78+[1]OTCHET!G79</f>
        <v>0</v>
      </c>
      <c r="H29" s="166">
        <f>+[1]OTCHET!H78+[1]OTCHET!H79</f>
        <v>0</v>
      </c>
      <c r="I29" s="166">
        <f>+[1]OTCHET!I78+[1]OTCHET!I79</f>
        <v>0</v>
      </c>
      <c r="J29" s="167">
        <f>+[1]OTCHET!J78+[1]OTCHET!J79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6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0</v>
      </c>
      <c r="F30" s="170">
        <f t="shared" si="1"/>
        <v>0</v>
      </c>
      <c r="G30" s="171">
        <f>[1]OTCHET!G90+[1]OTCHET!G93+[1]OTCHET!G94</f>
        <v>0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6">
      <c r="A31" s="51">
        <v>45</v>
      </c>
      <c r="B31" s="175" t="s">
        <v>45</v>
      </c>
      <c r="C31" s="175" t="s">
        <v>46</v>
      </c>
      <c r="D31" s="175"/>
      <c r="E31" s="176">
        <f>[1]OTCHET!E106</f>
        <v>0</v>
      </c>
      <c r="F31" s="176">
        <f t="shared" si="1"/>
        <v>0</v>
      </c>
      <c r="G31" s="177">
        <f>[1]OTCHET!G106</f>
        <v>0</v>
      </c>
      <c r="H31" s="178">
        <f>[1]OTCHET!H106</f>
        <v>0</v>
      </c>
      <c r="I31" s="178">
        <f>[1]OTCHET!I106</f>
        <v>0</v>
      </c>
      <c r="J31" s="179">
        <f>[1]OTCHET!J106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6">
      <c r="A32" s="51">
        <v>50</v>
      </c>
      <c r="B32" s="175" t="s">
        <v>47</v>
      </c>
      <c r="C32" s="175" t="s">
        <v>48</v>
      </c>
      <c r="D32" s="175"/>
      <c r="E32" s="176">
        <f>[1]OTCHET!E110+[1]OTCHET!E119+[1]OTCHET!E135+[1]OTCHET!E136</f>
        <v>0</v>
      </c>
      <c r="F32" s="176">
        <f t="shared" si="1"/>
        <v>0</v>
      </c>
      <c r="G32" s="177">
        <f>[1]OTCHET!G110+[1]OTCHET!G119+[1]OTCHET!G135+[1]OTCHET!G136</f>
        <v>0</v>
      </c>
      <c r="H32" s="178">
        <f>[1]OTCHET!H110+[1]OTCHET!H119+[1]OTCHET!H135+[1]OTCHET!H136</f>
        <v>0</v>
      </c>
      <c r="I32" s="178">
        <f>[1]OTCHET!I110+[1]OTCHET!I119+[1]OTCHET!I135+[1]OTCHET!I136</f>
        <v>0</v>
      </c>
      <c r="J32" s="179">
        <f>[1]OTCHET!J110+[1]OTCHET!J119+[1]OTCHET!J135+[1]OTCHET!J136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2" thickBot="1">
      <c r="A33" s="51">
        <v>51</v>
      </c>
      <c r="B33" s="182" t="s">
        <v>49</v>
      </c>
      <c r="C33" s="183" t="s">
        <v>50</v>
      </c>
      <c r="D33" s="182"/>
      <c r="E33" s="128">
        <f>[1]OTCHET!E123</f>
        <v>0</v>
      </c>
      <c r="F33" s="128">
        <f t="shared" si="1"/>
        <v>0</v>
      </c>
      <c r="G33" s="129">
        <f>[1]OTCHET!G123</f>
        <v>0</v>
      </c>
      <c r="H33" s="130">
        <f>[1]OTCHET!H123</f>
        <v>0</v>
      </c>
      <c r="I33" s="130">
        <f>[1]OTCHET!I123</f>
        <v>0</v>
      </c>
      <c r="J33" s="131">
        <f>[1]OTCHET!J123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2" thickBot="1">
      <c r="A36" s="51">
        <v>60</v>
      </c>
      <c r="B36" s="198" t="s">
        <v>51</v>
      </c>
      <c r="C36" s="198" t="s">
        <v>52</v>
      </c>
      <c r="D36" s="198"/>
      <c r="E36" s="199">
        <f>+[1]OTCHET!E137</f>
        <v>0</v>
      </c>
      <c r="F36" s="199">
        <f t="shared" si="1"/>
        <v>0</v>
      </c>
      <c r="G36" s="200">
        <f>+[1]OTCHET!G137</f>
        <v>0</v>
      </c>
      <c r="H36" s="201">
        <f>+[1]OTCHET!H137</f>
        <v>0</v>
      </c>
      <c r="I36" s="201">
        <f>+[1]OTCHET!I137</f>
        <v>0</v>
      </c>
      <c r="J36" s="202">
        <f>+[1]OTCHET!J137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6">
      <c r="A37" s="51">
        <v>65</v>
      </c>
      <c r="B37" s="206" t="s">
        <v>53</v>
      </c>
      <c r="C37" s="206" t="s">
        <v>54</v>
      </c>
      <c r="D37" s="206"/>
      <c r="E37" s="207">
        <f>[1]OTCHET!E140+[1]OTCHET!E149+[1]OTCHET!E158</f>
        <v>0</v>
      </c>
      <c r="F37" s="207">
        <f t="shared" si="1"/>
        <v>0</v>
      </c>
      <c r="G37" s="208">
        <f>[1]OTCHET!G140+[1]OTCHET!G149+[1]OTCHET!G158</f>
        <v>0</v>
      </c>
      <c r="H37" s="209">
        <f>[1]OTCHET!H140+[1]OTCHET!H149+[1]OTCHET!H158</f>
        <v>0</v>
      </c>
      <c r="I37" s="209">
        <f>[1]OTCHET!I140+[1]OTCHET!I149+[1]OTCHET!I158</f>
        <v>0</v>
      </c>
      <c r="J37" s="210">
        <f>[1]OTCHET!J140+[1]OTCHET!J149+[1]OTCHET!J158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8" thickBot="1">
      <c r="A38" s="1">
        <v>70</v>
      </c>
      <c r="B38" s="214" t="s">
        <v>55</v>
      </c>
      <c r="C38" s="215" t="s">
        <v>56</v>
      </c>
      <c r="D38" s="216"/>
      <c r="E38" s="217">
        <f t="shared" ref="E38:J38" si="3">E39+E43+E44+E46+SUM(E48:E52)+E55</f>
        <v>0</v>
      </c>
      <c r="F38" s="217">
        <f t="shared" si="3"/>
        <v>276</v>
      </c>
      <c r="G38" s="218">
        <f t="shared" si="3"/>
        <v>276</v>
      </c>
      <c r="H38" s="219">
        <f t="shared" si="3"/>
        <v>0</v>
      </c>
      <c r="I38" s="219">
        <f t="shared" si="3"/>
        <v>0</v>
      </c>
      <c r="J38" s="220">
        <f t="shared" si="3"/>
        <v>0</v>
      </c>
      <c r="K38" s="221">
        <f>SUM(K40:K54)-K45-K47-K53</f>
        <v>0</v>
      </c>
      <c r="L38" s="221">
        <f>SUM(L40:L54)-L45-L47-L53</f>
        <v>0</v>
      </c>
      <c r="M38" s="221">
        <f>SUM(M40:M53)-M45-M52</f>
        <v>0</v>
      </c>
      <c r="N38" s="124"/>
      <c r="O38" s="222" t="s">
        <v>56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6.8" thickTop="1" thickBot="1">
      <c r="A39" s="1">
        <v>75</v>
      </c>
      <c r="B39" s="227" t="s">
        <v>57</v>
      </c>
      <c r="C39" s="228" t="s">
        <v>58</v>
      </c>
      <c r="D39" s="227"/>
      <c r="E39" s="229">
        <f t="shared" ref="E39:J39" si="4">SUM(E40:E42)</f>
        <v>0</v>
      </c>
      <c r="F39" s="229">
        <f t="shared" si="4"/>
        <v>0</v>
      </c>
      <c r="G39" s="230">
        <f t="shared" si="4"/>
        <v>0</v>
      </c>
      <c r="H39" s="231">
        <f t="shared" si="4"/>
        <v>0</v>
      </c>
      <c r="I39" s="231">
        <f t="shared" si="4"/>
        <v>0</v>
      </c>
      <c r="J39" s="232">
        <f t="shared" si="4"/>
        <v>0</v>
      </c>
      <c r="K39" s="132"/>
      <c r="L39" s="132"/>
      <c r="M39" s="132"/>
      <c r="N39" s="233"/>
      <c r="O39" s="125" t="s">
        <v>59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6">
      <c r="A40" s="1">
        <v>75</v>
      </c>
      <c r="B40" s="234" t="s">
        <v>60</v>
      </c>
      <c r="C40" s="235" t="s">
        <v>58</v>
      </c>
      <c r="D40" s="236"/>
      <c r="E40" s="237">
        <f>[1]OTCHET!E187</f>
        <v>0</v>
      </c>
      <c r="F40" s="237">
        <f t="shared" si="1"/>
        <v>0</v>
      </c>
      <c r="G40" s="238">
        <f>[1]OTCHET!G187</f>
        <v>0</v>
      </c>
      <c r="H40" s="239">
        <f>[1]OTCHET!H187</f>
        <v>0</v>
      </c>
      <c r="I40" s="239">
        <f>[1]OTCHET!I187</f>
        <v>0</v>
      </c>
      <c r="J40" s="240">
        <f>[1]OTCHET!J187</f>
        <v>0</v>
      </c>
      <c r="K40" s="132"/>
      <c r="L40" s="132"/>
      <c r="M40" s="132"/>
      <c r="N40" s="233"/>
      <c r="O40" s="241" t="s">
        <v>58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6">
      <c r="A41" s="1">
        <v>80</v>
      </c>
      <c r="B41" s="242" t="s">
        <v>61</v>
      </c>
      <c r="C41" s="243" t="s">
        <v>62</v>
      </c>
      <c r="D41" s="244"/>
      <c r="E41" s="245">
        <f>[1]OTCHET!E190</f>
        <v>0</v>
      </c>
      <c r="F41" s="245">
        <f t="shared" si="1"/>
        <v>0</v>
      </c>
      <c r="G41" s="246">
        <f>[1]OTCHET!G190</f>
        <v>0</v>
      </c>
      <c r="H41" s="247">
        <f>[1]OTCHET!H190</f>
        <v>0</v>
      </c>
      <c r="I41" s="247">
        <f>[1]OTCHET!I190</f>
        <v>0</v>
      </c>
      <c r="J41" s="248">
        <f>[1]OTCHET!J190</f>
        <v>0</v>
      </c>
      <c r="K41" s="160"/>
      <c r="L41" s="160"/>
      <c r="M41" s="160"/>
      <c r="N41" s="233"/>
      <c r="O41" s="180" t="s">
        <v>62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6">
      <c r="A42" s="1">
        <v>85</v>
      </c>
      <c r="B42" s="249" t="s">
        <v>63</v>
      </c>
      <c r="C42" s="250" t="s">
        <v>64</v>
      </c>
      <c r="D42" s="251"/>
      <c r="E42" s="252">
        <f>+[1]OTCHET!E196+[1]OTCHET!E204</f>
        <v>0</v>
      </c>
      <c r="F42" s="252">
        <f t="shared" si="1"/>
        <v>0</v>
      </c>
      <c r="G42" s="253">
        <f>+[1]OTCHET!G196+[1]OTCHET!G204</f>
        <v>0</v>
      </c>
      <c r="H42" s="254">
        <f>+[1]OTCHET!H196+[1]OTCHET!H204</f>
        <v>0</v>
      </c>
      <c r="I42" s="254">
        <f>+[1]OTCHET!I196+[1]OTCHET!I204</f>
        <v>0</v>
      </c>
      <c r="J42" s="255">
        <f>+[1]OTCHET!J196+[1]OTCHET!J204</f>
        <v>0</v>
      </c>
      <c r="K42" s="160"/>
      <c r="L42" s="160"/>
      <c r="M42" s="160"/>
      <c r="N42" s="233"/>
      <c r="O42" s="180" t="s">
        <v>64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6">
      <c r="A43" s="1">
        <v>90</v>
      </c>
      <c r="B43" s="256" t="s">
        <v>65</v>
      </c>
      <c r="C43" s="257" t="s">
        <v>66</v>
      </c>
      <c r="D43" s="256"/>
      <c r="E43" s="258">
        <f>+[1]OTCHET!E205+[1]OTCHET!E223+[1]OTCHET!E274</f>
        <v>0</v>
      </c>
      <c r="F43" s="258">
        <f t="shared" si="1"/>
        <v>276</v>
      </c>
      <c r="G43" s="259">
        <f>+[1]OTCHET!G205+[1]OTCHET!G223+[1]OTCHET!G274</f>
        <v>276</v>
      </c>
      <c r="H43" s="260">
        <f>+[1]OTCHET!H205+[1]OTCHET!H223+[1]OTCHET!H274</f>
        <v>0</v>
      </c>
      <c r="I43" s="260">
        <f>+[1]OTCHET!I205+[1]OTCHET!I223+[1]OTCHET!I274</f>
        <v>0</v>
      </c>
      <c r="J43" s="261">
        <f>+[1]OTCHET!J205+[1]OTCHET!J223+[1]OTCHET!J274</f>
        <v>0</v>
      </c>
      <c r="K43" s="160"/>
      <c r="L43" s="160"/>
      <c r="M43" s="160"/>
      <c r="N43" s="233"/>
      <c r="O43" s="180" t="s">
        <v>66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6">
      <c r="A44" s="1">
        <v>95</v>
      </c>
      <c r="B44" s="262" t="s">
        <v>67</v>
      </c>
      <c r="C44" s="127" t="s">
        <v>68</v>
      </c>
      <c r="D44" s="262"/>
      <c r="E44" s="128">
        <f>+[1]OTCHET!E227+[1]OTCHET!E233+[1]OTCHET!E236+[1]OTCHET!E237+[1]OTCHET!E238+[1]OTCHET!E239+[1]OTCHET!E243</f>
        <v>0</v>
      </c>
      <c r="F44" s="128">
        <f t="shared" si="1"/>
        <v>0</v>
      </c>
      <c r="G44" s="129">
        <f>+[1]OTCHET!G227+[1]OTCHET!G233+[1]OTCHET!G236+[1]OTCHET!G237+[1]OTCHET!G238+[1]OTCHET!G239+[1]OTCHET!G243</f>
        <v>0</v>
      </c>
      <c r="H44" s="130">
        <f>+[1]OTCHET!H227+[1]OTCHET!H233+[1]OTCHET!H236+[1]OTCHET!H237+[1]OTCHET!H238+[1]OTCHET!H239+[1]OTCHET!H243</f>
        <v>0</v>
      </c>
      <c r="I44" s="130">
        <f>+[1]OTCHET!I227+[1]OTCHET!I233+[1]OTCHET!I236+[1]OTCHET!I237+[1]OTCHET!I238+[1]OTCHET!I239+[1]OTCHET!I243</f>
        <v>0</v>
      </c>
      <c r="J44" s="131">
        <f>+[1]OTCHET!J227+[1]OTCHET!J233+[1]OTCHET!J236+[1]OTCHET!J237+[1]OTCHET!J238+[1]OTCHET!J239+[1]OTCHET!J243</f>
        <v>0</v>
      </c>
      <c r="K44" s="160"/>
      <c r="L44" s="160"/>
      <c r="M44" s="160"/>
      <c r="N44" s="233"/>
      <c r="O44" s="133" t="s">
        <v>68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6">
      <c r="A45" s="1">
        <v>100</v>
      </c>
      <c r="B45" s="263" t="s">
        <v>69</v>
      </c>
      <c r="C45" s="263" t="s">
        <v>70</v>
      </c>
      <c r="D45" s="263"/>
      <c r="E45" s="264">
        <f>+[1]OTCHET!E236+[1]OTCHET!E237+[1]OTCHET!E238+[1]OTCHET!E239+[1]OTCHET!E246+[1]OTCHET!E247+[1]OTCHET!E251</f>
        <v>0</v>
      </c>
      <c r="F45" s="264">
        <f t="shared" si="1"/>
        <v>0</v>
      </c>
      <c r="G45" s="265">
        <f>+[1]OTCHET!G236+[1]OTCHET!G237+[1]OTCHET!G238+[1]OTCHET!G239+[1]OTCHET!G246+[1]OTCHET!G247+[1]OTCHET!G251</f>
        <v>0</v>
      </c>
      <c r="H45" s="266">
        <f>+[1]OTCHET!H236+[1]OTCHET!H237+[1]OTCHET!H238+[1]OTCHET!H239+[1]OTCHET!H246+[1]OTCHET!H247+[1]OTCHET!H251</f>
        <v>0</v>
      </c>
      <c r="I45" s="267">
        <f>+[1]OTCHET!I236+[1]OTCHET!I237+[1]OTCHET!I238+[1]OTCHET!I239+[1]OTCHET!I246+[1]OTCHET!I247+[1]OTCHET!I251</f>
        <v>0</v>
      </c>
      <c r="J45" s="268">
        <f>+[1]OTCHET!J236+[1]OTCHET!J237+[1]OTCHET!J238+[1]OTCHET!J239+[1]OTCHET!J246+[1]OTCHET!J247+[1]OTCHET!J251</f>
        <v>0</v>
      </c>
      <c r="K45" s="160"/>
      <c r="L45" s="160"/>
      <c r="M45" s="160"/>
      <c r="N45" s="233"/>
      <c r="O45" s="269" t="s">
        <v>70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6">
      <c r="A46" s="1">
        <v>105</v>
      </c>
      <c r="B46" s="256" t="s">
        <v>71</v>
      </c>
      <c r="C46" s="257" t="s">
        <v>72</v>
      </c>
      <c r="D46" s="256"/>
      <c r="E46" s="258">
        <f>+[1]OTCHET!E258+[1]OTCHET!E259+[1]OTCHET!E260+[1]OTCHET!E261</f>
        <v>0</v>
      </c>
      <c r="F46" s="258">
        <f t="shared" si="1"/>
        <v>0</v>
      </c>
      <c r="G46" s="259">
        <f>+[1]OTCHET!G258+[1]OTCHET!G259+[1]OTCHET!G260+[1]OTCHET!G261</f>
        <v>0</v>
      </c>
      <c r="H46" s="260">
        <f>+[1]OTCHET!H258+[1]OTCHET!H259+[1]OTCHET!H260+[1]OTCHET!H261</f>
        <v>0</v>
      </c>
      <c r="I46" s="260">
        <f>+[1]OTCHET!I258+[1]OTCHET!I259+[1]OTCHET!I260+[1]OTCHET!I261</f>
        <v>0</v>
      </c>
      <c r="J46" s="261">
        <f>+[1]OTCHET!J258+[1]OTCHET!J259+[1]OTCHET!J260+[1]OTCHET!J261</f>
        <v>0</v>
      </c>
      <c r="K46" s="160"/>
      <c r="L46" s="160"/>
      <c r="M46" s="160"/>
      <c r="N46" s="233"/>
      <c r="O46" s="241" t="s">
        <v>72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6">
      <c r="A47" s="1">
        <v>106</v>
      </c>
      <c r="B47" s="263" t="s">
        <v>73</v>
      </c>
      <c r="C47" s="263" t="s">
        <v>74</v>
      </c>
      <c r="D47" s="263"/>
      <c r="E47" s="264">
        <f>+[1]OTCHET!E259</f>
        <v>0</v>
      </c>
      <c r="F47" s="264">
        <f t="shared" si="1"/>
        <v>0</v>
      </c>
      <c r="G47" s="265">
        <f>+[1]OTCHET!G259</f>
        <v>0</v>
      </c>
      <c r="H47" s="266">
        <f>+[1]OTCHET!H259</f>
        <v>0</v>
      </c>
      <c r="I47" s="267">
        <f>+[1]OTCHET!I259</f>
        <v>0</v>
      </c>
      <c r="J47" s="268">
        <f>+[1]OTCHET!J259</f>
        <v>0</v>
      </c>
      <c r="K47" s="160"/>
      <c r="L47" s="160"/>
      <c r="M47" s="160"/>
      <c r="N47" s="233"/>
      <c r="O47" s="269" t="s">
        <v>74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6">
      <c r="A48" s="1">
        <v>107</v>
      </c>
      <c r="B48" s="270" t="s">
        <v>75</v>
      </c>
      <c r="C48" s="270" t="s">
        <v>76</v>
      </c>
      <c r="D48" s="271"/>
      <c r="E48" s="176">
        <f>+[1]OTCHET!E268+[1]OTCHET!E272+[1]OTCHET!E273</f>
        <v>0</v>
      </c>
      <c r="F48" s="176">
        <f t="shared" si="1"/>
        <v>0</v>
      </c>
      <c r="G48" s="171">
        <f>+[1]OTCHET!G268+[1]OTCHET!G272+[1]OTCHET!G273</f>
        <v>0</v>
      </c>
      <c r="H48" s="172">
        <f>+[1]OTCHET!H268+[1]OTCHET!H272+[1]OTCHET!H273</f>
        <v>0</v>
      </c>
      <c r="I48" s="172">
        <f>+[1]OTCHET!I268+[1]OTCHET!I272+[1]OTCHET!I273</f>
        <v>0</v>
      </c>
      <c r="J48" s="173">
        <f>+[1]OTCHET!J268+[1]OTCHET!J272+[1]OTCHET!J273</f>
        <v>0</v>
      </c>
      <c r="K48" s="160"/>
      <c r="L48" s="160"/>
      <c r="M48" s="160"/>
      <c r="N48" s="233"/>
      <c r="O48" s="180" t="s">
        <v>77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6">
      <c r="A49" s="1">
        <v>108</v>
      </c>
      <c r="B49" s="270" t="s">
        <v>78</v>
      </c>
      <c r="C49" s="270" t="s">
        <v>79</v>
      </c>
      <c r="D49" s="271"/>
      <c r="E49" s="176">
        <f>[1]OTCHET!E278+[1]OTCHET!E279+[1]OTCHET!E287+[1]OTCHET!E290</f>
        <v>0</v>
      </c>
      <c r="F49" s="176">
        <f t="shared" si="1"/>
        <v>0</v>
      </c>
      <c r="G49" s="177">
        <f>[1]OTCHET!G278+[1]OTCHET!G279+[1]OTCHET!G287+[1]OTCHET!G290</f>
        <v>0</v>
      </c>
      <c r="H49" s="178">
        <f>[1]OTCHET!H278+[1]OTCHET!H279+[1]OTCHET!H287+[1]OTCHET!H290</f>
        <v>0</v>
      </c>
      <c r="I49" s="178">
        <f>[1]OTCHET!I278+[1]OTCHET!I279+[1]OTCHET!I287+[1]OTCHET!I290</f>
        <v>0</v>
      </c>
      <c r="J49" s="179">
        <f>[1]OTCHET!J278+[1]OTCHET!J279+[1]OTCHET!J287+[1]OTCHET!J290</f>
        <v>0</v>
      </c>
      <c r="K49" s="160"/>
      <c r="L49" s="160"/>
      <c r="M49" s="160"/>
      <c r="N49" s="233"/>
      <c r="O49" s="180" t="s">
        <v>79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6">
      <c r="A50" s="1">
        <v>110</v>
      </c>
      <c r="B50" s="270" t="s">
        <v>80</v>
      </c>
      <c r="C50" s="270" t="s">
        <v>81</v>
      </c>
      <c r="D50" s="270"/>
      <c r="E50" s="176">
        <f>+[1]OTCHET!E291</f>
        <v>0</v>
      </c>
      <c r="F50" s="176">
        <f t="shared" si="1"/>
        <v>0</v>
      </c>
      <c r="G50" s="177">
        <f>+[1]OTCHET!G291</f>
        <v>0</v>
      </c>
      <c r="H50" s="178">
        <f>+[1]OTCHET!H291</f>
        <v>0</v>
      </c>
      <c r="I50" s="178">
        <f>+[1]OTCHET!I291</f>
        <v>0</v>
      </c>
      <c r="J50" s="179">
        <f>+[1]OTCHET!J291</f>
        <v>0</v>
      </c>
      <c r="K50" s="160"/>
      <c r="L50" s="160"/>
      <c r="M50" s="160"/>
      <c r="N50" s="233"/>
      <c r="O50" s="180" t="s">
        <v>81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6">
      <c r="A51" s="1">
        <v>115</v>
      </c>
      <c r="B51" s="262" t="s">
        <v>82</v>
      </c>
      <c r="C51" s="272" t="s">
        <v>83</v>
      </c>
      <c r="D51" s="127"/>
      <c r="E51" s="128">
        <f>+[1]OTCHET!E275</f>
        <v>0</v>
      </c>
      <c r="F51" s="128">
        <f>+G51+H51+I51+J51</f>
        <v>0</v>
      </c>
      <c r="G51" s="129">
        <f>+[1]OTCHET!G275</f>
        <v>0</v>
      </c>
      <c r="H51" s="130">
        <f>+[1]OTCHET!H275</f>
        <v>0</v>
      </c>
      <c r="I51" s="130">
        <f>+[1]OTCHET!I275</f>
        <v>0</v>
      </c>
      <c r="J51" s="131">
        <f>+[1]OTCHET!J275</f>
        <v>0</v>
      </c>
      <c r="K51" s="160"/>
      <c r="L51" s="160"/>
      <c r="M51" s="160"/>
      <c r="N51" s="233"/>
      <c r="O51" s="180" t="s">
        <v>84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6">
      <c r="A52" s="1">
        <v>115</v>
      </c>
      <c r="B52" s="262" t="s">
        <v>85</v>
      </c>
      <c r="C52" s="272" t="s">
        <v>83</v>
      </c>
      <c r="D52" s="127"/>
      <c r="E52" s="128">
        <f>+[1]OTCHET!E296</f>
        <v>0</v>
      </c>
      <c r="F52" s="128">
        <f t="shared" si="1"/>
        <v>0</v>
      </c>
      <c r="G52" s="129">
        <f>+[1]OTCHET!G296</f>
        <v>0</v>
      </c>
      <c r="H52" s="130">
        <f>+[1]OTCHET!H296</f>
        <v>0</v>
      </c>
      <c r="I52" s="130">
        <f>+[1]OTCHET!I296</f>
        <v>0</v>
      </c>
      <c r="J52" s="131">
        <f>+[1]OTCHET!J296</f>
        <v>0</v>
      </c>
      <c r="K52" s="160"/>
      <c r="L52" s="160"/>
      <c r="M52" s="160"/>
      <c r="N52" s="233"/>
      <c r="O52" s="133" t="s">
        <v>83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2" thickBot="1">
      <c r="A53" s="1">
        <v>120</v>
      </c>
      <c r="B53" s="273" t="s">
        <v>86</v>
      </c>
      <c r="C53" s="273" t="s">
        <v>87</v>
      </c>
      <c r="D53" s="274"/>
      <c r="E53" s="275">
        <f>[1]OTCHET!E297</f>
        <v>0</v>
      </c>
      <c r="F53" s="275">
        <f t="shared" si="1"/>
        <v>0</v>
      </c>
      <c r="G53" s="276">
        <f>[1]OTCHET!G297</f>
        <v>0</v>
      </c>
      <c r="H53" s="277">
        <f>[1]OTCHET!H297</f>
        <v>0</v>
      </c>
      <c r="I53" s="277">
        <f>[1]OTCHET!I297</f>
        <v>0</v>
      </c>
      <c r="J53" s="278">
        <f>[1]OTCHET!J297</f>
        <v>0</v>
      </c>
      <c r="K53" s="181"/>
      <c r="L53" s="181"/>
      <c r="M53" s="181"/>
      <c r="N53" s="233"/>
      <c r="O53" s="279" t="s">
        <v>87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2" thickBot="1">
      <c r="A54" s="1">
        <v>125</v>
      </c>
      <c r="B54" s="280" t="s">
        <v>88</v>
      </c>
      <c r="C54" s="281" t="s">
        <v>89</v>
      </c>
      <c r="D54" s="282"/>
      <c r="E54" s="283">
        <f>[1]OTCHET!E299</f>
        <v>0</v>
      </c>
      <c r="F54" s="283">
        <f t="shared" si="1"/>
        <v>0</v>
      </c>
      <c r="G54" s="284">
        <f>[1]OTCHET!G299</f>
        <v>0</v>
      </c>
      <c r="H54" s="285">
        <f>[1]OTCHET!H299</f>
        <v>0</v>
      </c>
      <c r="I54" s="285">
        <f>[1]OTCHET!I299</f>
        <v>0</v>
      </c>
      <c r="J54" s="286">
        <f>[1]OTCHET!J299</f>
        <v>0</v>
      </c>
      <c r="K54" s="287"/>
      <c r="L54" s="287"/>
      <c r="M54" s="288"/>
      <c r="N54" s="233"/>
      <c r="O54" s="289" t="s">
        <v>89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6">
      <c r="A55" s="290">
        <v>127</v>
      </c>
      <c r="B55" s="184" t="s">
        <v>90</v>
      </c>
      <c r="C55" s="184" t="s">
        <v>91</v>
      </c>
      <c r="D55" s="291"/>
      <c r="E55" s="292">
        <f>+[1]OTCHET!E300</f>
        <v>0</v>
      </c>
      <c r="F55" s="292">
        <f t="shared" si="1"/>
        <v>0</v>
      </c>
      <c r="G55" s="293">
        <f>+[1]OTCHET!G300</f>
        <v>0</v>
      </c>
      <c r="H55" s="294">
        <f>+[1]OTCHET!H300</f>
        <v>0</v>
      </c>
      <c r="I55" s="294">
        <f>+[1]OTCHET!I300</f>
        <v>0</v>
      </c>
      <c r="J55" s="295">
        <f>+[1]OTCHET!J300</f>
        <v>0</v>
      </c>
      <c r="K55" s="296"/>
      <c r="L55" s="296"/>
      <c r="M55" s="297"/>
      <c r="N55" s="204"/>
      <c r="O55" s="298" t="s">
        <v>91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8" thickBot="1">
      <c r="A56" s="1">
        <v>130</v>
      </c>
      <c r="B56" s="299" t="s">
        <v>92</v>
      </c>
      <c r="C56" s="300" t="s">
        <v>93</v>
      </c>
      <c r="D56" s="300"/>
      <c r="E56" s="301">
        <f t="shared" ref="E56:J56" si="5">+E57+E58+E62</f>
        <v>0</v>
      </c>
      <c r="F56" s="301">
        <f t="shared" si="5"/>
        <v>276</v>
      </c>
      <c r="G56" s="302">
        <f t="shared" si="5"/>
        <v>276</v>
      </c>
      <c r="H56" s="303">
        <f t="shared" si="5"/>
        <v>0</v>
      </c>
      <c r="I56" s="304">
        <f t="shared" si="5"/>
        <v>0</v>
      </c>
      <c r="J56" s="305">
        <f t="shared" si="5"/>
        <v>0</v>
      </c>
      <c r="K56" s="114">
        <f>+K57+K58+K61</f>
        <v>0</v>
      </c>
      <c r="L56" s="114">
        <f>+L57+L58+L61</f>
        <v>0</v>
      </c>
      <c r="M56" s="114">
        <f>+M57+M58+M61</f>
        <v>0</v>
      </c>
      <c r="N56" s="124"/>
      <c r="O56" s="306" t="s">
        <v>93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2" thickTop="1">
      <c r="A57" s="1">
        <v>135</v>
      </c>
      <c r="B57" s="256" t="s">
        <v>94</v>
      </c>
      <c r="C57" s="257" t="s">
        <v>95</v>
      </c>
      <c r="D57" s="256"/>
      <c r="E57" s="307">
        <f>+[1]OTCHET!E364+[1]OTCHET!E378+[1]OTCHET!E391</f>
        <v>0</v>
      </c>
      <c r="F57" s="307">
        <f t="shared" si="1"/>
        <v>0</v>
      </c>
      <c r="G57" s="308">
        <f>+[1]OTCHET!G364+[1]OTCHET!G378+[1]OTCHET!G391</f>
        <v>0</v>
      </c>
      <c r="H57" s="309">
        <f>+[1]OTCHET!H364+[1]OTCHET!H378+[1]OTCHET!H391</f>
        <v>0</v>
      </c>
      <c r="I57" s="309">
        <f>+[1]OTCHET!I364+[1]OTCHET!I378+[1]OTCHET!I391</f>
        <v>0</v>
      </c>
      <c r="J57" s="310">
        <f>+[1]OTCHET!J364+[1]OTCHET!J378+[1]OTCHET!J391</f>
        <v>0</v>
      </c>
      <c r="K57" s="297"/>
      <c r="L57" s="297"/>
      <c r="M57" s="297"/>
      <c r="N57" s="204"/>
      <c r="O57" s="311" t="s">
        <v>95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6">
      <c r="A58" s="1">
        <v>140</v>
      </c>
      <c r="B58" s="271" t="s">
        <v>96</v>
      </c>
      <c r="C58" s="270" t="s">
        <v>97</v>
      </c>
      <c r="D58" s="271"/>
      <c r="E58" s="312">
        <f>+[1]OTCHET!E386+[1]OTCHET!E394+[1]OTCHET!E399+[1]OTCHET!E402+[1]OTCHET!E405+[1]OTCHET!E408+[1]OTCHET!E409+[1]OTCHET!E412+[1]OTCHET!E425+[1]OTCHET!E426+[1]OTCHET!E427+[1]OTCHET!E428+[1]OTCHET!E429</f>
        <v>0</v>
      </c>
      <c r="F58" s="312">
        <f t="shared" si="1"/>
        <v>276</v>
      </c>
      <c r="G58" s="313">
        <f>+[1]OTCHET!G386+[1]OTCHET!G394+[1]OTCHET!G399+[1]OTCHET!G402+[1]OTCHET!G405+[1]OTCHET!G408+[1]OTCHET!G409+[1]OTCHET!G412+[1]OTCHET!G425+[1]OTCHET!G426+[1]OTCHET!G427+[1]OTCHET!G428+[1]OTCHET!G429</f>
        <v>276</v>
      </c>
      <c r="H58" s="314">
        <f>+[1]OTCHET!H386+[1]OTCHET!H394+[1]OTCHET!H399+[1]OTCHET!H402+[1]OTCHET!H405+[1]OTCHET!H408+[1]OTCHET!H409+[1]OTCHET!H412+[1]OTCHET!H425+[1]OTCHET!H426+[1]OTCHET!H427+[1]OTCHET!H428+[1]OTCHET!H429</f>
        <v>0</v>
      </c>
      <c r="I58" s="314">
        <f>+[1]OTCHET!I386+[1]OTCHET!I394+[1]OTCHET!I399+[1]OTCHET!I402+[1]OTCHET!I405+[1]OTCHET!I408+[1]OTCHET!I409+[1]OTCHET!I412+[1]OTCHET!I425+[1]OTCHET!I426+[1]OTCHET!I427+[1]OTCHET!I428+[1]OTCHET!I429</f>
        <v>0</v>
      </c>
      <c r="J58" s="315">
        <f>+[1]OTCHET!J386+[1]OTCHET!J394+[1]OTCHET!J399+[1]OTCHET!J402+[1]OTCHET!J405+[1]OTCHET!J408+[1]OTCHET!J409+[1]OTCHET!J412+[1]OTCHET!J425+[1]OTCHET!J426+[1]OTCHET!J427+[1]OTCHET!J428+[1]OTCHET!J429</f>
        <v>0</v>
      </c>
      <c r="K58" s="297"/>
      <c r="L58" s="297"/>
      <c r="M58" s="297"/>
      <c r="N58" s="204"/>
      <c r="O58" s="316" t="s">
        <v>97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6">
      <c r="A59" s="1">
        <v>145</v>
      </c>
      <c r="B59" s="127" t="s">
        <v>98</v>
      </c>
      <c r="C59" s="127" t="s">
        <v>99</v>
      </c>
      <c r="D59" s="262"/>
      <c r="E59" s="317">
        <f>+[1]OTCHET!E425+[1]OTCHET!E426+[1]OTCHET!E427+[1]OTCHET!E428+[1]OTCHET!E429</f>
        <v>0</v>
      </c>
      <c r="F59" s="317">
        <f t="shared" si="1"/>
        <v>0</v>
      </c>
      <c r="G59" s="318">
        <f>+[1]OTCHET!G425+[1]OTCHET!G426+[1]OTCHET!G427+[1]OTCHET!G428+[1]OTCHET!G429</f>
        <v>0</v>
      </c>
      <c r="H59" s="319">
        <f>+[1]OTCHET!H425+[1]OTCHET!H426+[1]OTCHET!H427+[1]OTCHET!H428+[1]OTCHET!H429</f>
        <v>0</v>
      </c>
      <c r="I59" s="319">
        <f>+[1]OTCHET!I425+[1]OTCHET!I426+[1]OTCHET!I427+[1]OTCHET!I428+[1]OTCHET!I429</f>
        <v>0</v>
      </c>
      <c r="J59" s="320">
        <f>+[1]OTCHET!J425+[1]OTCHET!J426+[1]OTCHET!J427+[1]OTCHET!J428+[1]OTCHET!J429</f>
        <v>0</v>
      </c>
      <c r="K59" s="297"/>
      <c r="L59" s="297"/>
      <c r="M59" s="297"/>
      <c r="N59" s="204"/>
      <c r="O59" s="321" t="s">
        <v>99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6">
      <c r="A60" s="1">
        <v>150</v>
      </c>
      <c r="B60" s="322" t="s">
        <v>100</v>
      </c>
      <c r="C60" s="322" t="s">
        <v>32</v>
      </c>
      <c r="D60" s="323"/>
      <c r="E60" s="324">
        <f>[1]OTCHET!E408</f>
        <v>0</v>
      </c>
      <c r="F60" s="324">
        <f t="shared" si="1"/>
        <v>0</v>
      </c>
      <c r="G60" s="325">
        <f>[1]OTCHET!G408</f>
        <v>0</v>
      </c>
      <c r="H60" s="326">
        <f>[1]OTCHET!H408</f>
        <v>0</v>
      </c>
      <c r="I60" s="326">
        <f>[1]OTCHET!I408</f>
        <v>0</v>
      </c>
      <c r="J60" s="327">
        <f>[1]OTCHET!J408</f>
        <v>0</v>
      </c>
      <c r="K60" s="297"/>
      <c r="L60" s="297"/>
      <c r="M60" s="297"/>
      <c r="N60" s="204"/>
      <c r="O60" s="328" t="s">
        <v>32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>
      <c r="A61" s="1">
        <v>160</v>
      </c>
      <c r="B61" s="329"/>
      <c r="C61" s="330"/>
      <c r="D61" s="256"/>
      <c r="E61" s="307"/>
      <c r="F61" s="307">
        <f t="shared" si="1"/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6">
      <c r="A62" s="290">
        <v>162</v>
      </c>
      <c r="B62" s="331" t="s">
        <v>101</v>
      </c>
      <c r="C62" s="206" t="s">
        <v>102</v>
      </c>
      <c r="D62" s="331"/>
      <c r="E62" s="207">
        <f>[1]OTCHET!E415</f>
        <v>0</v>
      </c>
      <c r="F62" s="207">
        <f t="shared" si="1"/>
        <v>0</v>
      </c>
      <c r="G62" s="208">
        <f>[1]OTCHET!G415</f>
        <v>0</v>
      </c>
      <c r="H62" s="209">
        <f>[1]OTCHET!H415</f>
        <v>0</v>
      </c>
      <c r="I62" s="209">
        <f>[1]OTCHET!I415</f>
        <v>0</v>
      </c>
      <c r="J62" s="210">
        <f>[1]OTCHET!J415</f>
        <v>0</v>
      </c>
      <c r="K62" s="332"/>
      <c r="L62" s="332"/>
      <c r="M62" s="332"/>
      <c r="N62" s="204"/>
      <c r="O62" s="212" t="s">
        <v>102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8" thickBot="1">
      <c r="A63" s="1">
        <v>165</v>
      </c>
      <c r="B63" s="333" t="s">
        <v>103</v>
      </c>
      <c r="C63" s="334" t="s">
        <v>104</v>
      </c>
      <c r="D63" s="335"/>
      <c r="E63" s="336">
        <f>+[1]OTCHET!E252</f>
        <v>0</v>
      </c>
      <c r="F63" s="336">
        <f t="shared" si="1"/>
        <v>0</v>
      </c>
      <c r="G63" s="337">
        <f>+[1]OTCHET!G252</f>
        <v>0</v>
      </c>
      <c r="H63" s="338">
        <f>+[1]OTCHET!H252</f>
        <v>0</v>
      </c>
      <c r="I63" s="338">
        <f>+[1]OTCHET!I252</f>
        <v>0</v>
      </c>
      <c r="J63" s="339">
        <f>+[1]OTCHET!J252</f>
        <v>0</v>
      </c>
      <c r="K63" s="340"/>
      <c r="L63" s="340"/>
      <c r="M63" s="340"/>
      <c r="N63" s="204"/>
      <c r="O63" s="341" t="s">
        <v>104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18.600000000000001" thickTop="1" thickBot="1">
      <c r="A64" s="1">
        <v>175</v>
      </c>
      <c r="B64" s="342" t="s">
        <v>105</v>
      </c>
      <c r="C64" s="343"/>
      <c r="D64" s="343"/>
      <c r="E64" s="344">
        <f t="shared" ref="E64:J64" si="6">+E22-E38+E56-E63</f>
        <v>0</v>
      </c>
      <c r="F64" s="344">
        <f t="shared" si="6"/>
        <v>0</v>
      </c>
      <c r="G64" s="345">
        <f t="shared" si="6"/>
        <v>0</v>
      </c>
      <c r="H64" s="346">
        <f t="shared" si="6"/>
        <v>0</v>
      </c>
      <c r="I64" s="346">
        <f t="shared" si="6"/>
        <v>0</v>
      </c>
      <c r="J64" s="347">
        <f t="shared" si="6"/>
        <v>0</v>
      </c>
      <c r="K64" s="114">
        <f>+K22-K38+K56</f>
        <v>0</v>
      </c>
      <c r="L64" s="114">
        <f>+L22-L38+L56</f>
        <v>0</v>
      </c>
      <c r="M64" s="114">
        <f>+M22-M38+M56</f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>
      <c r="A65" s="1">
        <v>180</v>
      </c>
      <c r="B65" s="349">
        <f>+IF(+SUM(E$65:J$65)=0,0,"Контрола: дефицит/излишък = финансиране с обратен знак (V. + VІ. = 0)")</f>
        <v>0</v>
      </c>
      <c r="C65" s="350"/>
      <c r="D65" s="350"/>
      <c r="E65" s="351">
        <f t="shared" ref="E65:J65" si="7">+E$64+E$66</f>
        <v>0</v>
      </c>
      <c r="F65" s="351">
        <f t="shared" si="7"/>
        <v>0</v>
      </c>
      <c r="G65" s="352">
        <f t="shared" si="7"/>
        <v>0</v>
      </c>
      <c r="H65" s="352">
        <f t="shared" si="7"/>
        <v>0</v>
      </c>
      <c r="I65" s="352">
        <f t="shared" si="7"/>
        <v>0</v>
      </c>
      <c r="J65" s="353">
        <f t="shared" si="7"/>
        <v>0</v>
      </c>
      <c r="K65" s="297" t="e">
        <f>+K64+K66</f>
        <v>#REF!</v>
      </c>
      <c r="L65" s="297" t="e">
        <f>+L64+L66</f>
        <v>#REF!</v>
      </c>
      <c r="M65" s="297" t="e">
        <f>+M64+M66</f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8" thickBot="1">
      <c r="A66" s="1">
        <v>185</v>
      </c>
      <c r="B66" s="107" t="s">
        <v>106</v>
      </c>
      <c r="C66" s="355" t="s">
        <v>107</v>
      </c>
      <c r="D66" s="355"/>
      <c r="E66" s="356">
        <f>SUM(+E68+E76+E77+E84+E85+E86+E89+E90+E91+E92+E93+E94+E95)</f>
        <v>0</v>
      </c>
      <c r="F66" s="356">
        <f>SUM(+F68+F76+F77+F84+F85+F86+F89+F90+F91+F92+F93+F94+F95)</f>
        <v>0</v>
      </c>
      <c r="G66" s="357">
        <f t="shared" ref="G66:L66" si="8">SUM(+G68+G76+G77+G84+G85+G86+G89+G90+G91+G92+G93+G94+G95)</f>
        <v>0</v>
      </c>
      <c r="H66" s="358">
        <f>SUM(+H68+H76+H77+H84+H85+H86+H89+H90+H91+H92+H93+H94+H95)</f>
        <v>0</v>
      </c>
      <c r="I66" s="358">
        <f>SUM(+I68+I76+I77+I84+I85+I86+I89+I90+I91+I92+I93+I94+I95)</f>
        <v>0</v>
      </c>
      <c r="J66" s="359">
        <f>SUM(+J68+J76+J77+J84+J85+J86+J89+J90+J91+J92+J93+J94+J95)</f>
        <v>0</v>
      </c>
      <c r="K66" s="360" t="e">
        <f t="shared" si="8"/>
        <v>#REF!</v>
      </c>
      <c r="L66" s="360" t="e">
        <f t="shared" si="8"/>
        <v>#REF!</v>
      </c>
      <c r="M66" s="360" t="e">
        <f>SUM(+M68+M76+M77+M84+M85+M86+M89+M90+M91+M92+M93+M95+M96)</f>
        <v>#REF!</v>
      </c>
      <c r="N66" s="204"/>
      <c r="O66" s="361" t="s">
        <v>107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2" hidden="1" thickTop="1">
      <c r="A67" s="1">
        <v>190</v>
      </c>
      <c r="B67" s="362"/>
      <c r="C67" s="362"/>
      <c r="D67" s="362"/>
      <c r="E67" s="363"/>
      <c r="F67" s="364">
        <f t="shared" si="1"/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2" thickTop="1">
      <c r="A68" s="370">
        <v>195</v>
      </c>
      <c r="B68" s="262" t="s">
        <v>108</v>
      </c>
      <c r="C68" s="127" t="s">
        <v>109</v>
      </c>
      <c r="D68" s="262"/>
      <c r="E68" s="317">
        <f>SUM(E69:E75)</f>
        <v>0</v>
      </c>
      <c r="F68" s="317">
        <f>SUM(F69:F75)</f>
        <v>0</v>
      </c>
      <c r="G68" s="318">
        <f t="shared" ref="G68:M68" si="9">SUM(G69:G75)</f>
        <v>0</v>
      </c>
      <c r="H68" s="319">
        <f>SUM(H69:H75)</f>
        <v>0</v>
      </c>
      <c r="I68" s="319">
        <f>SUM(I69:I75)</f>
        <v>0</v>
      </c>
      <c r="J68" s="320">
        <f>SUM(J69:J75)</f>
        <v>0</v>
      </c>
      <c r="K68" s="371" t="e">
        <f t="shared" si="9"/>
        <v>#REF!</v>
      </c>
      <c r="L68" s="371" t="e">
        <f t="shared" si="9"/>
        <v>#REF!</v>
      </c>
      <c r="M68" s="371" t="e">
        <f t="shared" si="9"/>
        <v>#REF!</v>
      </c>
      <c r="N68" s="204"/>
      <c r="O68" s="321" t="s">
        <v>109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6">
      <c r="A69" s="373">
        <v>200</v>
      </c>
      <c r="B69" s="374" t="s">
        <v>110</v>
      </c>
      <c r="C69" s="374" t="s">
        <v>111</v>
      </c>
      <c r="D69" s="374"/>
      <c r="E69" s="375">
        <f>+[1]OTCHET!E485+[1]OTCHET!E486+[1]OTCHET!E489+[1]OTCHET!E490+[1]OTCHET!E493+[1]OTCHET!E494+[1]OTCHET!E498</f>
        <v>0</v>
      </c>
      <c r="F69" s="375">
        <f t="shared" si="1"/>
        <v>0</v>
      </c>
      <c r="G69" s="376">
        <f>+[1]OTCHET!G485+[1]OTCHET!G486+[1]OTCHET!G489+[1]OTCHET!G490+[1]OTCHET!G493+[1]OTCHET!G494+[1]OTCHET!G498</f>
        <v>0</v>
      </c>
      <c r="H69" s="377">
        <f>+[1]OTCHET!H485+[1]OTCHET!H486+[1]OTCHET!H489+[1]OTCHET!H490+[1]OTCHET!H493+[1]OTCHET!H494+[1]OTCHET!H498</f>
        <v>0</v>
      </c>
      <c r="I69" s="377">
        <f>+[1]OTCHET!I485+[1]OTCHET!I486+[1]OTCHET!I489+[1]OTCHET!I490+[1]OTCHET!I493+[1]OTCHET!I494+[1]OTCHET!I498</f>
        <v>0</v>
      </c>
      <c r="J69" s="378">
        <f>+[1]OTCHET!J485+[1]OTCHET!J486+[1]OTCHET!J489+[1]OTCHET!J490+[1]OTCHET!J493+[1]OTCHET!J494+[1]OTCHET!J498</f>
        <v>0</v>
      </c>
      <c r="K69" s="379" t="e">
        <f>+#REF!+#REF!+#REF!+#REF!+#REF!+#REF!+#REF!</f>
        <v>#REF!</v>
      </c>
      <c r="L69" s="379" t="e">
        <f>+#REF!+#REF!+#REF!+#REF!+#REF!+#REF!+#REF!</f>
        <v>#REF!</v>
      </c>
      <c r="M69" s="379" t="e">
        <f>+#REF!+#REF!+#REF!+#REF!+#REF!+#REF!+#REF!</f>
        <v>#REF!</v>
      </c>
      <c r="N69" s="204"/>
      <c r="O69" s="380" t="s">
        <v>111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6">
      <c r="A70" s="373">
        <v>205</v>
      </c>
      <c r="B70" s="382" t="s">
        <v>112</v>
      </c>
      <c r="C70" s="382" t="s">
        <v>113</v>
      </c>
      <c r="D70" s="382"/>
      <c r="E70" s="383">
        <f>+[1]OTCHET!E487+[1]OTCHET!E488+[1]OTCHET!E491+[1]OTCHET!E492+[1]OTCHET!E495+[1]OTCHET!E496+[1]OTCHET!E497+[1]OTCHET!E499</f>
        <v>0</v>
      </c>
      <c r="F70" s="383">
        <f t="shared" si="1"/>
        <v>0</v>
      </c>
      <c r="G70" s="384">
        <f>+[1]OTCHET!G487+[1]OTCHET!G488+[1]OTCHET!G491+[1]OTCHET!G492+[1]OTCHET!G495+[1]OTCHET!G496+[1]OTCHET!G497+[1]OTCHET!G499</f>
        <v>0</v>
      </c>
      <c r="H70" s="385">
        <f>+[1]OTCHET!H487+[1]OTCHET!H488+[1]OTCHET!H491+[1]OTCHET!H492+[1]OTCHET!H495+[1]OTCHET!H496+[1]OTCHET!H497+[1]OTCHET!H499</f>
        <v>0</v>
      </c>
      <c r="I70" s="385">
        <f>+[1]OTCHET!I487+[1]OTCHET!I488+[1]OTCHET!I491+[1]OTCHET!I492+[1]OTCHET!I495+[1]OTCHET!I496+[1]OTCHET!I497+[1]OTCHET!I499</f>
        <v>0</v>
      </c>
      <c r="J70" s="386">
        <f>+[1]OTCHET!J487+[1]OTCHET!J488+[1]OTCHET!J491+[1]OTCHET!J492+[1]OTCHET!J495+[1]OTCHET!J496+[1]OTCHET!J497+[1]OTCHET!J499</f>
        <v>0</v>
      </c>
      <c r="K70" s="379" t="e">
        <f>+#REF!+#REF!+#REF!+#REF!+#REF!+#REF!+#REF!+#REF!</f>
        <v>#REF!</v>
      </c>
      <c r="L70" s="379" t="e">
        <f>+#REF!+#REF!+#REF!+#REF!+#REF!+#REF!+#REF!+#REF!</f>
        <v>#REF!</v>
      </c>
      <c r="M70" s="379" t="e">
        <f>+#REF!+#REF!+#REF!+#REF!+#REF!+#REF!+#REF!+#REF!</f>
        <v>#REF!</v>
      </c>
      <c r="N70" s="204"/>
      <c r="O70" s="387" t="s">
        <v>113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6">
      <c r="A71" s="373">
        <v>210</v>
      </c>
      <c r="B71" s="382" t="s">
        <v>114</v>
      </c>
      <c r="C71" s="382" t="s">
        <v>115</v>
      </c>
      <c r="D71" s="382"/>
      <c r="E71" s="383">
        <f>+[1]OTCHET!E500</f>
        <v>0</v>
      </c>
      <c r="F71" s="383">
        <f t="shared" si="1"/>
        <v>0</v>
      </c>
      <c r="G71" s="384">
        <f>+[1]OTCHET!G500</f>
        <v>0</v>
      </c>
      <c r="H71" s="385">
        <f>+[1]OTCHET!H500</f>
        <v>0</v>
      </c>
      <c r="I71" s="385">
        <f>+[1]OTCHET!I500</f>
        <v>0</v>
      </c>
      <c r="J71" s="386">
        <f>+[1]OTCHET!J500</f>
        <v>0</v>
      </c>
      <c r="K71" s="379" t="e">
        <f>+#REF!</f>
        <v>#REF!</v>
      </c>
      <c r="L71" s="379" t="e">
        <f>+#REF!</f>
        <v>#REF!</v>
      </c>
      <c r="M71" s="379" t="e">
        <f>+#REF!</f>
        <v>#REF!</v>
      </c>
      <c r="N71" s="204"/>
      <c r="O71" s="387" t="s">
        <v>115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6">
      <c r="A72" s="373">
        <v>215</v>
      </c>
      <c r="B72" s="382" t="s">
        <v>116</v>
      </c>
      <c r="C72" s="382" t="s">
        <v>117</v>
      </c>
      <c r="D72" s="382"/>
      <c r="E72" s="383">
        <f>+[1]OTCHET!E505</f>
        <v>0</v>
      </c>
      <c r="F72" s="383">
        <f t="shared" si="1"/>
        <v>0</v>
      </c>
      <c r="G72" s="384">
        <f>+[1]OTCHET!G505</f>
        <v>0</v>
      </c>
      <c r="H72" s="385">
        <f>+[1]OTCHET!H505</f>
        <v>0</v>
      </c>
      <c r="I72" s="385">
        <f>+[1]OTCHET!I505</f>
        <v>0</v>
      </c>
      <c r="J72" s="386">
        <f>+[1]OTCHET!J505</f>
        <v>0</v>
      </c>
      <c r="K72" s="379" t="e">
        <f>+#REF!</f>
        <v>#REF!</v>
      </c>
      <c r="L72" s="379" t="e">
        <f>+#REF!</f>
        <v>#REF!</v>
      </c>
      <c r="M72" s="379" t="e">
        <f>+#REF!</f>
        <v>#REF!</v>
      </c>
      <c r="N72" s="204"/>
      <c r="O72" s="387" t="s">
        <v>117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6">
      <c r="A73" s="373">
        <v>220</v>
      </c>
      <c r="B73" s="382" t="s">
        <v>118</v>
      </c>
      <c r="C73" s="382" t="s">
        <v>119</v>
      </c>
      <c r="D73" s="382"/>
      <c r="E73" s="383">
        <f>+[1]OTCHET!E545</f>
        <v>0</v>
      </c>
      <c r="F73" s="383">
        <f t="shared" si="1"/>
        <v>0</v>
      </c>
      <c r="G73" s="384">
        <f>+[1]OTCHET!G545</f>
        <v>0</v>
      </c>
      <c r="H73" s="385">
        <f>+[1]OTCHET!H545</f>
        <v>0</v>
      </c>
      <c r="I73" s="385">
        <f>+[1]OTCHET!I545</f>
        <v>0</v>
      </c>
      <c r="J73" s="386">
        <f>+[1]OTCHET!J545</f>
        <v>0</v>
      </c>
      <c r="K73" s="379" t="e">
        <f>+#REF!</f>
        <v>#REF!</v>
      </c>
      <c r="L73" s="379" t="e">
        <f>+#REF!</f>
        <v>#REF!</v>
      </c>
      <c r="M73" s="379" t="e">
        <f>+#REF!</f>
        <v>#REF!</v>
      </c>
      <c r="N73" s="204"/>
      <c r="O73" s="387" t="s">
        <v>119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6">
      <c r="A74" s="373">
        <v>230</v>
      </c>
      <c r="B74" s="388" t="s">
        <v>120</v>
      </c>
      <c r="C74" s="388" t="s">
        <v>121</v>
      </c>
      <c r="D74" s="388"/>
      <c r="E74" s="383">
        <f>+[1]OTCHET!E584+[1]OTCHET!E585</f>
        <v>0</v>
      </c>
      <c r="F74" s="383">
        <f t="shared" si="1"/>
        <v>0</v>
      </c>
      <c r="G74" s="384">
        <f>+[1]OTCHET!G584+[1]OTCHET!G585</f>
        <v>0</v>
      </c>
      <c r="H74" s="385">
        <f>+[1]OTCHET!H584+[1]OTCHET!H585</f>
        <v>0</v>
      </c>
      <c r="I74" s="385">
        <f>+[1]OTCHET!I584+[1]OTCHET!I585</f>
        <v>0</v>
      </c>
      <c r="J74" s="386">
        <f>+[1]OTCHET!J584+[1]OTCHET!J585</f>
        <v>0</v>
      </c>
      <c r="K74" s="379" t="e">
        <f>+#REF!+#REF!</f>
        <v>#REF!</v>
      </c>
      <c r="L74" s="379" t="e">
        <f>+#REF!+#REF!</f>
        <v>#REF!</v>
      </c>
      <c r="M74" s="379" t="e">
        <f>+#REF!+#REF!</f>
        <v>#REF!</v>
      </c>
      <c r="N74" s="204"/>
      <c r="O74" s="387" t="s">
        <v>121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6">
      <c r="A75" s="373">
        <v>235</v>
      </c>
      <c r="B75" s="389" t="s">
        <v>122</v>
      </c>
      <c r="C75" s="389" t="s">
        <v>123</v>
      </c>
      <c r="D75" s="389"/>
      <c r="E75" s="390">
        <f>+[1]OTCHET!E586+[1]OTCHET!E587+[1]OTCHET!E588</f>
        <v>0</v>
      </c>
      <c r="F75" s="390">
        <f t="shared" si="1"/>
        <v>0</v>
      </c>
      <c r="G75" s="391">
        <f>+[1]OTCHET!G586+[1]OTCHET!G587+[1]OTCHET!G588</f>
        <v>0</v>
      </c>
      <c r="H75" s="392">
        <f>+[1]OTCHET!H586+[1]OTCHET!H587+[1]OTCHET!H588</f>
        <v>0</v>
      </c>
      <c r="I75" s="392">
        <f>+[1]OTCHET!I586+[1]OTCHET!I587+[1]OTCHET!I588</f>
        <v>0</v>
      </c>
      <c r="J75" s="393">
        <f>+[1]OTCHET!J586+[1]OTCHET!J587+[1]OTCHET!J588</f>
        <v>0</v>
      </c>
      <c r="K75" s="379" t="e">
        <f>+#REF!+#REF!+#REF!</f>
        <v>#REF!</v>
      </c>
      <c r="L75" s="379" t="e">
        <f>+#REF!+#REF!+#REF!</f>
        <v>#REF!</v>
      </c>
      <c r="M75" s="379" t="e">
        <f>+#REF!+#REF!+#REF!</f>
        <v>#REF!</v>
      </c>
      <c r="N75" s="204"/>
      <c r="O75" s="394" t="s">
        <v>123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6">
      <c r="A76" s="373">
        <v>240</v>
      </c>
      <c r="B76" s="256" t="s">
        <v>124</v>
      </c>
      <c r="C76" s="257" t="s">
        <v>125</v>
      </c>
      <c r="D76" s="256"/>
      <c r="E76" s="307">
        <f>[1]OTCHET!E464</f>
        <v>0</v>
      </c>
      <c r="F76" s="307">
        <f t="shared" si="1"/>
        <v>0</v>
      </c>
      <c r="G76" s="308">
        <f>[1]OTCHET!G464</f>
        <v>0</v>
      </c>
      <c r="H76" s="309">
        <f>[1]OTCHET!H464</f>
        <v>0</v>
      </c>
      <c r="I76" s="309">
        <f>[1]OTCHET!I464</f>
        <v>0</v>
      </c>
      <c r="J76" s="310">
        <f>[1]OTCHET!J464</f>
        <v>0</v>
      </c>
      <c r="K76" s="379" t="e">
        <f>#REF!</f>
        <v>#REF!</v>
      </c>
      <c r="L76" s="379" t="e">
        <f>#REF!</f>
        <v>#REF!</v>
      </c>
      <c r="M76" s="379" t="e">
        <f>#REF!</f>
        <v>#REF!</v>
      </c>
      <c r="N76" s="204"/>
      <c r="O76" s="311" t="s">
        <v>125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6">
      <c r="A77" s="373">
        <v>245</v>
      </c>
      <c r="B77" s="262" t="s">
        <v>126</v>
      </c>
      <c r="C77" s="127" t="s">
        <v>127</v>
      </c>
      <c r="D77" s="262"/>
      <c r="E77" s="317">
        <f>SUM(E78:E83)</f>
        <v>0</v>
      </c>
      <c r="F77" s="317">
        <f>SUM(F78:F83)</f>
        <v>0</v>
      </c>
      <c r="G77" s="318">
        <f t="shared" ref="G77:M77" si="10">SUM(G78:G83)</f>
        <v>0</v>
      </c>
      <c r="H77" s="319">
        <f>SUM(H78:H83)</f>
        <v>0</v>
      </c>
      <c r="I77" s="319">
        <f>SUM(I78:I83)</f>
        <v>0</v>
      </c>
      <c r="J77" s="320">
        <f>SUM(J78:J83)</f>
        <v>0</v>
      </c>
      <c r="K77" s="395">
        <f t="shared" si="10"/>
        <v>0</v>
      </c>
      <c r="L77" s="395">
        <f t="shared" si="10"/>
        <v>0</v>
      </c>
      <c r="M77" s="395">
        <f t="shared" si="10"/>
        <v>0</v>
      </c>
      <c r="N77" s="204"/>
      <c r="O77" s="321" t="s">
        <v>127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6">
      <c r="A78" s="373">
        <v>250</v>
      </c>
      <c r="B78" s="374" t="s">
        <v>128</v>
      </c>
      <c r="C78" s="374" t="s">
        <v>129</v>
      </c>
      <c r="D78" s="374"/>
      <c r="E78" s="375">
        <f>+[1]OTCHET!E469+[1]OTCHET!E472</f>
        <v>0</v>
      </c>
      <c r="F78" s="375">
        <f t="shared" si="1"/>
        <v>0</v>
      </c>
      <c r="G78" s="376">
        <f>+[1]OTCHET!G469+[1]OTCHET!G472</f>
        <v>0</v>
      </c>
      <c r="H78" s="377">
        <f>+[1]OTCHET!H469+[1]OTCHET!H472</f>
        <v>0</v>
      </c>
      <c r="I78" s="377">
        <f>+[1]OTCHET!I469+[1]OTCHET!I472</f>
        <v>0</v>
      </c>
      <c r="J78" s="378">
        <f>+[1]OTCHET!J469+[1]OTCHET!J472</f>
        <v>0</v>
      </c>
      <c r="K78" s="395"/>
      <c r="L78" s="395"/>
      <c r="M78" s="395"/>
      <c r="N78" s="204"/>
      <c r="O78" s="380" t="s">
        <v>129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6">
      <c r="A79" s="373">
        <v>260</v>
      </c>
      <c r="B79" s="382" t="s">
        <v>130</v>
      </c>
      <c r="C79" s="382" t="s">
        <v>131</v>
      </c>
      <c r="D79" s="382"/>
      <c r="E79" s="383">
        <f>+[1]OTCHET!E470+[1]OTCHET!E473</f>
        <v>0</v>
      </c>
      <c r="F79" s="383">
        <f t="shared" si="1"/>
        <v>0</v>
      </c>
      <c r="G79" s="384">
        <f>+[1]OTCHET!G470+[1]OTCHET!G473</f>
        <v>0</v>
      </c>
      <c r="H79" s="385">
        <f>+[1]OTCHET!H470+[1]OTCHET!H473</f>
        <v>0</v>
      </c>
      <c r="I79" s="385">
        <f>+[1]OTCHET!I470+[1]OTCHET!I473</f>
        <v>0</v>
      </c>
      <c r="J79" s="386">
        <f>+[1]OTCHET!J470+[1]OTCHET!J473</f>
        <v>0</v>
      </c>
      <c r="K79" s="395"/>
      <c r="L79" s="395"/>
      <c r="M79" s="395"/>
      <c r="N79" s="204"/>
      <c r="O79" s="387" t="s">
        <v>131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6">
      <c r="A80" s="373">
        <v>265</v>
      </c>
      <c r="B80" s="382" t="s">
        <v>132</v>
      </c>
      <c r="C80" s="382" t="s">
        <v>133</v>
      </c>
      <c r="D80" s="382"/>
      <c r="E80" s="383">
        <f>[1]OTCHET!E474</f>
        <v>0</v>
      </c>
      <c r="F80" s="383">
        <f t="shared" si="1"/>
        <v>0</v>
      </c>
      <c r="G80" s="384">
        <f>[1]OTCHET!G474</f>
        <v>0</v>
      </c>
      <c r="H80" s="385">
        <f>[1]OTCHET!H474</f>
        <v>0</v>
      </c>
      <c r="I80" s="385">
        <f>[1]OTCHET!I474</f>
        <v>0</v>
      </c>
      <c r="J80" s="386">
        <f>[1]OTCHET!J474</f>
        <v>0</v>
      </c>
      <c r="K80" s="395"/>
      <c r="L80" s="395"/>
      <c r="M80" s="395"/>
      <c r="N80" s="204"/>
      <c r="O80" s="387" t="s">
        <v>133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>
      <c r="A81" s="373"/>
      <c r="B81" s="382"/>
      <c r="C81" s="382"/>
      <c r="D81" s="382"/>
      <c r="E81" s="383"/>
      <c r="F81" s="383">
        <f t="shared" si="1"/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6">
      <c r="A82" s="373">
        <v>270</v>
      </c>
      <c r="B82" s="382" t="s">
        <v>134</v>
      </c>
      <c r="C82" s="382" t="s">
        <v>135</v>
      </c>
      <c r="D82" s="382"/>
      <c r="E82" s="383">
        <f>+[1]OTCHET!E482</f>
        <v>0</v>
      </c>
      <c r="F82" s="383">
        <f t="shared" si="1"/>
        <v>0</v>
      </c>
      <c r="G82" s="384">
        <f>+[1]OTCHET!G482</f>
        <v>0</v>
      </c>
      <c r="H82" s="385">
        <f>+[1]OTCHET!H482</f>
        <v>0</v>
      </c>
      <c r="I82" s="385">
        <f>+[1]OTCHET!I482</f>
        <v>0</v>
      </c>
      <c r="J82" s="386">
        <f>+[1]OTCHET!J482</f>
        <v>0</v>
      </c>
      <c r="K82" s="395"/>
      <c r="L82" s="395"/>
      <c r="M82" s="395"/>
      <c r="N82" s="204"/>
      <c r="O82" s="387" t="s">
        <v>135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6">
      <c r="A83" s="373">
        <v>275</v>
      </c>
      <c r="B83" s="396" t="s">
        <v>136</v>
      </c>
      <c r="C83" s="396" t="s">
        <v>137</v>
      </c>
      <c r="D83" s="396"/>
      <c r="E83" s="390">
        <f>+[1]OTCHET!E483</f>
        <v>0</v>
      </c>
      <c r="F83" s="390">
        <f t="shared" si="1"/>
        <v>0</v>
      </c>
      <c r="G83" s="391">
        <f>+[1]OTCHET!G483</f>
        <v>0</v>
      </c>
      <c r="H83" s="392">
        <f>+[1]OTCHET!H483</f>
        <v>0</v>
      </c>
      <c r="I83" s="392">
        <f>+[1]OTCHET!I483</f>
        <v>0</v>
      </c>
      <c r="J83" s="393">
        <f>+[1]OTCHET!J483</f>
        <v>0</v>
      </c>
      <c r="K83" s="395"/>
      <c r="L83" s="395"/>
      <c r="M83" s="395"/>
      <c r="N83" s="204"/>
      <c r="O83" s="394" t="s">
        <v>137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6">
      <c r="A84" s="373">
        <v>280</v>
      </c>
      <c r="B84" s="256" t="s">
        <v>138</v>
      </c>
      <c r="C84" s="257" t="s">
        <v>139</v>
      </c>
      <c r="D84" s="256"/>
      <c r="E84" s="307">
        <f>[1]OTCHET!E538</f>
        <v>0</v>
      </c>
      <c r="F84" s="307">
        <f t="shared" si="1"/>
        <v>0</v>
      </c>
      <c r="G84" s="308">
        <f>[1]OTCHET!G538</f>
        <v>0</v>
      </c>
      <c r="H84" s="309">
        <f>[1]OTCHET!H538</f>
        <v>0</v>
      </c>
      <c r="I84" s="309">
        <f>[1]OTCHET!I538</f>
        <v>0</v>
      </c>
      <c r="J84" s="310">
        <f>[1]OTCHET!J538</f>
        <v>0</v>
      </c>
      <c r="K84" s="395"/>
      <c r="L84" s="395"/>
      <c r="M84" s="395"/>
      <c r="N84" s="204"/>
      <c r="O84" s="311" t="s">
        <v>139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6">
      <c r="A85" s="373">
        <v>285</v>
      </c>
      <c r="B85" s="271" t="s">
        <v>140</v>
      </c>
      <c r="C85" s="270" t="s">
        <v>141</v>
      </c>
      <c r="D85" s="271"/>
      <c r="E85" s="312">
        <f>[1]OTCHET!E539</f>
        <v>0</v>
      </c>
      <c r="F85" s="312">
        <f t="shared" si="1"/>
        <v>0</v>
      </c>
      <c r="G85" s="313">
        <f>[1]OTCHET!G539</f>
        <v>0</v>
      </c>
      <c r="H85" s="314">
        <f>[1]OTCHET!H539</f>
        <v>0</v>
      </c>
      <c r="I85" s="314">
        <f>[1]OTCHET!I539</f>
        <v>0</v>
      </c>
      <c r="J85" s="315">
        <f>[1]OTCHET!J539</f>
        <v>0</v>
      </c>
      <c r="K85" s="395"/>
      <c r="L85" s="395"/>
      <c r="M85" s="395"/>
      <c r="N85" s="204"/>
      <c r="O85" s="316" t="s">
        <v>141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6">
      <c r="A86" s="373">
        <v>290</v>
      </c>
      <c r="B86" s="262" t="s">
        <v>142</v>
      </c>
      <c r="C86" s="127" t="s">
        <v>143</v>
      </c>
      <c r="D86" s="262"/>
      <c r="E86" s="317">
        <f>+E87+E88</f>
        <v>0</v>
      </c>
      <c r="F86" s="317">
        <f>+F87+F88</f>
        <v>0</v>
      </c>
      <c r="G86" s="318">
        <f t="shared" ref="G86:M86" si="11">+G87+G88</f>
        <v>0</v>
      </c>
      <c r="H86" s="319">
        <f>+H87+H88</f>
        <v>0</v>
      </c>
      <c r="I86" s="319">
        <f>+I87+I88</f>
        <v>0</v>
      </c>
      <c r="J86" s="320">
        <f>+J87+J88</f>
        <v>0</v>
      </c>
      <c r="K86" s="395">
        <f t="shared" si="11"/>
        <v>0</v>
      </c>
      <c r="L86" s="395">
        <f t="shared" si="11"/>
        <v>0</v>
      </c>
      <c r="M86" s="395">
        <f t="shared" si="11"/>
        <v>0</v>
      </c>
      <c r="N86" s="204"/>
      <c r="O86" s="321" t="s">
        <v>143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6">
      <c r="A87" s="373">
        <v>295</v>
      </c>
      <c r="B87" s="374" t="s">
        <v>144</v>
      </c>
      <c r="C87" s="374" t="s">
        <v>145</v>
      </c>
      <c r="D87" s="397"/>
      <c r="E87" s="375">
        <f>+[1]OTCHET!E506+[1]OTCHET!E515+[1]OTCHET!E519+[1]OTCHET!E546</f>
        <v>0</v>
      </c>
      <c r="F87" s="375">
        <f t="shared" si="1"/>
        <v>0</v>
      </c>
      <c r="G87" s="376">
        <f>+[1]OTCHET!G506+[1]OTCHET!G515+[1]OTCHET!G519+[1]OTCHET!G546</f>
        <v>0</v>
      </c>
      <c r="H87" s="377">
        <f>+[1]OTCHET!H506+[1]OTCHET!H515+[1]OTCHET!H519+[1]OTCHET!H546</f>
        <v>0</v>
      </c>
      <c r="I87" s="377">
        <f>+[1]OTCHET!I506+[1]OTCHET!I515+[1]OTCHET!I519+[1]OTCHET!I546</f>
        <v>0</v>
      </c>
      <c r="J87" s="378">
        <f>+[1]OTCHET!J506+[1]OTCHET!J515+[1]OTCHET!J519+[1]OTCHET!J546</f>
        <v>0</v>
      </c>
      <c r="K87" s="395"/>
      <c r="L87" s="395"/>
      <c r="M87" s="395"/>
      <c r="N87" s="204"/>
      <c r="O87" s="380" t="s">
        <v>145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6">
      <c r="A88" s="373">
        <v>300</v>
      </c>
      <c r="B88" s="396" t="s">
        <v>146</v>
      </c>
      <c r="C88" s="396" t="s">
        <v>147</v>
      </c>
      <c r="D88" s="398"/>
      <c r="E88" s="390">
        <f>+[1]OTCHET!E524+[1]OTCHET!E527+[1]OTCHET!E547</f>
        <v>0</v>
      </c>
      <c r="F88" s="390">
        <f t="shared" si="1"/>
        <v>0</v>
      </c>
      <c r="G88" s="391">
        <f>+[1]OTCHET!G524+[1]OTCHET!G527+[1]OTCHET!G547</f>
        <v>0</v>
      </c>
      <c r="H88" s="392">
        <f>+[1]OTCHET!H524+[1]OTCHET!H527+[1]OTCHET!H547</f>
        <v>0</v>
      </c>
      <c r="I88" s="392">
        <f>+[1]OTCHET!I524+[1]OTCHET!I527+[1]OTCHET!I547</f>
        <v>0</v>
      </c>
      <c r="J88" s="393">
        <f>+[1]OTCHET!J524+[1]OTCHET!J527+[1]OTCHET!J547</f>
        <v>0</v>
      </c>
      <c r="K88" s="395"/>
      <c r="L88" s="395"/>
      <c r="M88" s="395"/>
      <c r="N88" s="204"/>
      <c r="O88" s="394" t="s">
        <v>147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6">
      <c r="A89" s="373">
        <v>310</v>
      </c>
      <c r="B89" s="256" t="s">
        <v>148</v>
      </c>
      <c r="C89" s="257" t="s">
        <v>149</v>
      </c>
      <c r="D89" s="399"/>
      <c r="E89" s="307">
        <f>[1]OTCHET!E534</f>
        <v>0</v>
      </c>
      <c r="F89" s="307">
        <f t="shared" ref="F89:F96" si="12">+G89+H89+I89+J89</f>
        <v>0</v>
      </c>
      <c r="G89" s="308">
        <f>[1]OTCHET!G534</f>
        <v>0</v>
      </c>
      <c r="H89" s="309">
        <f>[1]OTCHET!H534</f>
        <v>0</v>
      </c>
      <c r="I89" s="309">
        <f>[1]OTCHET!I534</f>
        <v>0</v>
      </c>
      <c r="J89" s="310">
        <f>[1]OTCHET!J534</f>
        <v>0</v>
      </c>
      <c r="K89" s="395"/>
      <c r="L89" s="395"/>
      <c r="M89" s="395"/>
      <c r="N89" s="204"/>
      <c r="O89" s="311" t="s">
        <v>149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6">
      <c r="A90" s="373">
        <v>320</v>
      </c>
      <c r="B90" s="271" t="s">
        <v>150</v>
      </c>
      <c r="C90" s="270" t="s">
        <v>151</v>
      </c>
      <c r="D90" s="271"/>
      <c r="E90" s="312">
        <f>+[1]OTCHET!E570+[1]OTCHET!E571+[1]OTCHET!E572+[1]OTCHET!E573+[1]OTCHET!E574+[1]OTCHET!E575</f>
        <v>0</v>
      </c>
      <c r="F90" s="312">
        <f t="shared" si="12"/>
        <v>0</v>
      </c>
      <c r="G90" s="313">
        <f>+[1]OTCHET!G570+[1]OTCHET!G571+[1]OTCHET!G572+[1]OTCHET!G573+[1]OTCHET!G574+[1]OTCHET!G575</f>
        <v>0</v>
      </c>
      <c r="H90" s="314">
        <f>+[1]OTCHET!H570+[1]OTCHET!H571+[1]OTCHET!H572+[1]OTCHET!H573+[1]OTCHET!H574+[1]OTCHET!H575</f>
        <v>0</v>
      </c>
      <c r="I90" s="314">
        <f>+[1]OTCHET!I570+[1]OTCHET!I571+[1]OTCHET!I572+[1]OTCHET!I573+[1]OTCHET!I574+[1]OTCHET!I575</f>
        <v>0</v>
      </c>
      <c r="J90" s="315">
        <f>+[1]OTCHET!J570+[1]OTCHET!J571+[1]OTCHET!J572+[1]OTCHET!J573+[1]OTCHET!J574+[1]OTCHET!J575</f>
        <v>0</v>
      </c>
      <c r="K90" s="395"/>
      <c r="L90" s="395"/>
      <c r="M90" s="395"/>
      <c r="N90" s="204"/>
      <c r="O90" s="316" t="s">
        <v>151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6">
      <c r="A91" s="373">
        <v>330</v>
      </c>
      <c r="B91" s="400" t="s">
        <v>152</v>
      </c>
      <c r="C91" s="400" t="s">
        <v>153</v>
      </c>
      <c r="D91" s="400"/>
      <c r="E91" s="176">
        <f>+[1]OTCHET!E576+[1]OTCHET!E577+[1]OTCHET!E578+[1]OTCHET!E579+[1]OTCHET!E580+[1]OTCHET!E581+[1]OTCHET!E582</f>
        <v>0</v>
      </c>
      <c r="F91" s="176">
        <f t="shared" si="12"/>
        <v>0</v>
      </c>
      <c r="G91" s="177">
        <f>+[1]OTCHET!G576+[1]OTCHET!G577+[1]OTCHET!G578+[1]OTCHET!G579+[1]OTCHET!G580+[1]OTCHET!G581+[1]OTCHET!G582</f>
        <v>0</v>
      </c>
      <c r="H91" s="178">
        <f>+[1]OTCHET!H576+[1]OTCHET!H577+[1]OTCHET!H578+[1]OTCHET!H579+[1]OTCHET!H580+[1]OTCHET!H581+[1]OTCHET!H582</f>
        <v>0</v>
      </c>
      <c r="I91" s="178">
        <f>+[1]OTCHET!I576+[1]OTCHET!I577+[1]OTCHET!I578+[1]OTCHET!I579+[1]OTCHET!I580+[1]OTCHET!I581+[1]OTCHET!I582</f>
        <v>0</v>
      </c>
      <c r="J91" s="179">
        <f>+[1]OTCHET!J576+[1]OTCHET!J577+[1]OTCHET!J578+[1]OTCHET!J579+[1]OTCHET!J580+[1]OTCHET!J581+[1]OTCHET!J582</f>
        <v>0</v>
      </c>
      <c r="K91" s="401"/>
      <c r="L91" s="401"/>
      <c r="M91" s="401"/>
      <c r="N91" s="204"/>
      <c r="O91" s="180" t="s">
        <v>153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6">
      <c r="A92" s="373">
        <v>335</v>
      </c>
      <c r="B92" s="270" t="s">
        <v>154</v>
      </c>
      <c r="C92" s="270" t="s">
        <v>155</v>
      </c>
      <c r="D92" s="400"/>
      <c r="E92" s="176">
        <f>+[1]OTCHET!E583</f>
        <v>0</v>
      </c>
      <c r="F92" s="176">
        <f t="shared" si="12"/>
        <v>0</v>
      </c>
      <c r="G92" s="177">
        <f>+[1]OTCHET!G583</f>
        <v>0</v>
      </c>
      <c r="H92" s="178">
        <f>+[1]OTCHET!H583</f>
        <v>0</v>
      </c>
      <c r="I92" s="178">
        <f>+[1]OTCHET!I583</f>
        <v>0</v>
      </c>
      <c r="J92" s="179">
        <f>+[1]OTCHET!J583</f>
        <v>0</v>
      </c>
      <c r="K92" s="401"/>
      <c r="L92" s="401"/>
      <c r="M92" s="401"/>
      <c r="N92" s="204"/>
      <c r="O92" s="180" t="s">
        <v>155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6">
      <c r="A93" s="373">
        <v>340</v>
      </c>
      <c r="B93" s="270" t="s">
        <v>156</v>
      </c>
      <c r="C93" s="270" t="s">
        <v>157</v>
      </c>
      <c r="D93" s="270"/>
      <c r="E93" s="176">
        <f>+[1]OTCHET!E590+[1]OTCHET!E591</f>
        <v>0</v>
      </c>
      <c r="F93" s="176">
        <f t="shared" si="12"/>
        <v>0</v>
      </c>
      <c r="G93" s="177">
        <f>+[1]OTCHET!G590+[1]OTCHET!G591</f>
        <v>0</v>
      </c>
      <c r="H93" s="178">
        <f>+[1]OTCHET!H590+[1]OTCHET!H591</f>
        <v>0</v>
      </c>
      <c r="I93" s="178">
        <f>+[1]OTCHET!I590+[1]OTCHET!I591</f>
        <v>0</v>
      </c>
      <c r="J93" s="179">
        <f>+[1]OTCHET!J590+[1]OTCHET!J591</f>
        <v>0</v>
      </c>
      <c r="K93" s="401"/>
      <c r="L93" s="401"/>
      <c r="M93" s="401"/>
      <c r="N93" s="204"/>
      <c r="O93" s="180" t="s">
        <v>157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6">
      <c r="A94" s="373">
        <v>345</v>
      </c>
      <c r="B94" s="270" t="s">
        <v>158</v>
      </c>
      <c r="C94" s="400" t="s">
        <v>159</v>
      </c>
      <c r="D94" s="270"/>
      <c r="E94" s="176">
        <f>+[1]OTCHET!E592+[1]OTCHET!E593</f>
        <v>0</v>
      </c>
      <c r="F94" s="176">
        <f t="shared" si="12"/>
        <v>0</v>
      </c>
      <c r="G94" s="177">
        <f>+[1]OTCHET!G592+[1]OTCHET!G593</f>
        <v>0</v>
      </c>
      <c r="H94" s="178">
        <f>+[1]OTCHET!H592+[1]OTCHET!H593</f>
        <v>0</v>
      </c>
      <c r="I94" s="178">
        <f>+[1]OTCHET!I592+[1]OTCHET!I593</f>
        <v>0</v>
      </c>
      <c r="J94" s="179">
        <f>+[1]OTCHET!J592+[1]OTCHET!J593</f>
        <v>0</v>
      </c>
      <c r="K94" s="401"/>
      <c r="L94" s="401"/>
      <c r="M94" s="401"/>
      <c r="N94" s="204"/>
      <c r="O94" s="180" t="s">
        <v>159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6">
      <c r="A95" s="373">
        <v>350</v>
      </c>
      <c r="B95" s="127" t="s">
        <v>160</v>
      </c>
      <c r="C95" s="127" t="s">
        <v>161</v>
      </c>
      <c r="D95" s="127"/>
      <c r="E95" s="128">
        <f>[1]OTCHET!E594</f>
        <v>0</v>
      </c>
      <c r="F95" s="128">
        <f t="shared" si="12"/>
        <v>0</v>
      </c>
      <c r="G95" s="129">
        <f>[1]OTCHET!G594</f>
        <v>0</v>
      </c>
      <c r="H95" s="130">
        <f>[1]OTCHET!H594</f>
        <v>0</v>
      </c>
      <c r="I95" s="130">
        <f>[1]OTCHET!I594</f>
        <v>0</v>
      </c>
      <c r="J95" s="131">
        <f>[1]OTCHET!J594</f>
        <v>0</v>
      </c>
      <c r="K95" s="401"/>
      <c r="L95" s="401"/>
      <c r="M95" s="401"/>
      <c r="N95" s="204"/>
      <c r="O95" s="133" t="s">
        <v>161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2" thickBot="1">
      <c r="A96" s="402">
        <v>355</v>
      </c>
      <c r="B96" s="403" t="s">
        <v>162</v>
      </c>
      <c r="C96" s="403" t="s">
        <v>163</v>
      </c>
      <c r="D96" s="403"/>
      <c r="E96" s="404">
        <f>+[1]OTCHET!E597</f>
        <v>0</v>
      </c>
      <c r="F96" s="404">
        <f t="shared" si="12"/>
        <v>0</v>
      </c>
      <c r="G96" s="405">
        <f>+[1]OTCHET!G597</f>
        <v>0</v>
      </c>
      <c r="H96" s="406">
        <f>+[1]OTCHET!H597</f>
        <v>0</v>
      </c>
      <c r="I96" s="406">
        <f>+[1]OTCHET!I597</f>
        <v>0</v>
      </c>
      <c r="J96" s="407">
        <f>+[1]OTCHET!J597</f>
        <v>0</v>
      </c>
      <c r="K96" s="408"/>
      <c r="L96" s="408"/>
      <c r="M96" s="408"/>
      <c r="N96" s="204"/>
      <c r="O96" s="409" t="s">
        <v>163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2" hidden="1" thickBot="1">
      <c r="B97" s="411" t="s">
        <v>164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2" hidden="1" thickBot="1">
      <c r="B98" s="411" t="s">
        <v>165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2" hidden="1" thickBot="1">
      <c r="B99" s="411" t="s">
        <v>166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2" hidden="1" thickBot="1">
      <c r="B100" s="416" t="s">
        <v>167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2" hidden="1" thickBot="1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2" hidden="1" thickBot="1">
      <c r="B102" s="417" t="s">
        <v>168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2" hidden="1" thickBot="1">
      <c r="B103" s="411" t="s">
        <v>166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2" hidden="1" thickBot="1">
      <c r="B104" s="422" t="s">
        <v>167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6">
      <c r="B105" s="424">
        <f>+IF(+SUM(E$65:J$65)=0,0,"Контрола: дефицит/излишък = финансиране с обратен знак (V. + VІ. = 0)")</f>
        <v>0</v>
      </c>
      <c r="C105" s="425"/>
      <c r="D105" s="425"/>
      <c r="E105" s="426">
        <f t="shared" ref="E105:J105" si="13">+E$64+E$66</f>
        <v>0</v>
      </c>
      <c r="F105" s="426">
        <f t="shared" si="13"/>
        <v>0</v>
      </c>
      <c r="G105" s="427">
        <f t="shared" si="13"/>
        <v>0</v>
      </c>
      <c r="H105" s="427">
        <f t="shared" si="13"/>
        <v>0</v>
      </c>
      <c r="I105" s="427">
        <f t="shared" si="13"/>
        <v>0</v>
      </c>
      <c r="J105" s="427">
        <f t="shared" si="13"/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6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>
      <c r="B107" s="433" t="str">
        <f>+[1]OTCHET!H608</f>
        <v>fso-smolyan@mbox.contact.bg</v>
      </c>
      <c r="C107" s="429"/>
      <c r="D107" s="429"/>
      <c r="E107" s="434"/>
      <c r="F107" s="19"/>
      <c r="G107" s="435" t="str">
        <f>+[1]OTCHET!E608</f>
        <v>0301/60104</v>
      </c>
      <c r="H107" s="435" t="str">
        <f>+[1]OTCHET!F608</f>
        <v>0301/60113</v>
      </c>
      <c r="I107" s="436"/>
      <c r="J107" s="437">
        <f>+[1]OTCHET!B608</f>
        <v>45477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6.2">
      <c r="B108" s="438" t="s">
        <v>169</v>
      </c>
      <c r="C108" s="439"/>
      <c r="D108" s="439"/>
      <c r="E108" s="440"/>
      <c r="F108" s="440"/>
      <c r="G108" s="441" t="s">
        <v>170</v>
      </c>
      <c r="H108" s="441"/>
      <c r="I108" s="442"/>
      <c r="J108" s="443" t="s">
        <v>171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>
      <c r="B109" s="444" t="s">
        <v>172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>
      <c r="B110" s="436"/>
      <c r="C110" s="447"/>
      <c r="D110" s="429"/>
      <c r="E110" s="448" t="str">
        <f>+[1]OTCHET!D606</f>
        <v>Мариана Сивкова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6">
      <c r="B113" s="449" t="s">
        <v>173</v>
      </c>
      <c r="C113" s="429"/>
      <c r="D113" s="429"/>
      <c r="E113" s="446"/>
      <c r="F113" s="446"/>
      <c r="G113" s="3"/>
      <c r="H113" s="449" t="s">
        <v>174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>
      <c r="E114" s="448" t="str">
        <f>+[1]OTCHET!G603</f>
        <v>Мариана Сивкова</v>
      </c>
      <c r="F114" s="448"/>
      <c r="G114" s="453"/>
      <c r="H114" s="3"/>
      <c r="I114" s="448" t="str">
        <f>+[1]OTCHET!G606</f>
        <v>инж.Екатерина Гаджева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2024-07-31T11:43:58Z</dcterms:created>
  <dcterms:modified xsi:type="dcterms:W3CDTF">2024-07-31T11:44:23Z</dcterms:modified>
</cp:coreProperties>
</file>